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lanpennington/Desktop/2024 MEHS Budget/"/>
    </mc:Choice>
  </mc:AlternateContent>
  <xr:revisionPtr revIDLastSave="0" documentId="8_{DDB47AAD-CE93-CA41-9BE1-AC71E7E0661C}" xr6:coauthVersionLast="47" xr6:coauthVersionMax="47" xr10:uidLastSave="{00000000-0000-0000-0000-000000000000}"/>
  <bookViews>
    <workbookView xWindow="9540" yWindow="760" windowWidth="28860" windowHeight="17760" activeTab="6" xr2:uid="{00000000-000D-0000-FFFF-FFFF00000000}"/>
  </bookViews>
  <sheets>
    <sheet name="2024 E Draft" sheetId="1" r:id="rId1"/>
    <sheet name="E repairs &amp; Maintenance " sheetId="2" r:id="rId2"/>
    <sheet name="E Fundraising" sheetId="3" r:id="rId3"/>
    <sheet name="HighlandBudget" sheetId="4" r:id="rId4"/>
    <sheet name="H ShelterProjects" sheetId="5" r:id="rId5"/>
    <sheet name=" H Fundraising" sheetId="6" r:id="rId6"/>
    <sheet name="Combined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FWShebUV5wKNjUo+dWKDK9hH4+g45FRhNGKyJQXOi+4="/>
    </ext>
  </extLst>
</workbook>
</file>

<file path=xl/calcChain.xml><?xml version="1.0" encoding="utf-8"?>
<calcChain xmlns="http://schemas.openxmlformats.org/spreadsheetml/2006/main">
  <c r="B93" i="7" l="1"/>
  <c r="C93" i="7"/>
  <c r="D93" i="7"/>
  <c r="E93" i="7"/>
  <c r="F93" i="7"/>
  <c r="G93" i="7"/>
  <c r="H93" i="7"/>
  <c r="I93" i="7"/>
  <c r="J93" i="7"/>
  <c r="K93" i="7"/>
  <c r="L93" i="7"/>
  <c r="M93" i="7"/>
  <c r="N83" i="7"/>
  <c r="M83" i="7"/>
  <c r="L83" i="7"/>
  <c r="XFD83" i="7"/>
  <c r="K83" i="7"/>
  <c r="J83" i="7"/>
  <c r="I83" i="7"/>
  <c r="H83" i="7"/>
  <c r="G83" i="7"/>
  <c r="F83" i="7"/>
  <c r="E83" i="7"/>
  <c r="D83" i="7"/>
  <c r="C83" i="7"/>
  <c r="B83" i="7"/>
  <c r="N93" i="1"/>
  <c r="N83" i="1"/>
  <c r="M19" i="7"/>
  <c r="L19" i="7"/>
  <c r="K19" i="7"/>
  <c r="J19" i="7"/>
  <c r="I19" i="7"/>
  <c r="H19" i="7"/>
  <c r="G19" i="7"/>
  <c r="F19" i="7"/>
  <c r="E19" i="7"/>
  <c r="D19" i="7"/>
  <c r="C19" i="7"/>
  <c r="B19" i="7"/>
  <c r="N19" i="1"/>
  <c r="N19" i="7" s="1"/>
  <c r="M107" i="7" l="1"/>
  <c r="L107" i="7"/>
  <c r="K107" i="7"/>
  <c r="J107" i="7"/>
  <c r="I107" i="7"/>
  <c r="H107" i="7"/>
  <c r="G107" i="7"/>
  <c r="F107" i="7"/>
  <c r="E107" i="7"/>
  <c r="D107" i="7"/>
  <c r="C107" i="7"/>
  <c r="B107" i="7"/>
  <c r="M106" i="7"/>
  <c r="L106" i="7"/>
  <c r="K106" i="7"/>
  <c r="J106" i="7"/>
  <c r="I106" i="7"/>
  <c r="H106" i="7"/>
  <c r="G106" i="7"/>
  <c r="F106" i="7"/>
  <c r="E106" i="7"/>
  <c r="D106" i="7"/>
  <c r="C106" i="7"/>
  <c r="B106" i="7"/>
  <c r="M105" i="7"/>
  <c r="L105" i="7"/>
  <c r="K105" i="7"/>
  <c r="J105" i="7"/>
  <c r="I105" i="7"/>
  <c r="H105" i="7"/>
  <c r="G105" i="7"/>
  <c r="F105" i="7"/>
  <c r="E105" i="7"/>
  <c r="D105" i="7"/>
  <c r="C105" i="7"/>
  <c r="B105" i="7"/>
  <c r="N107" i="7" l="1"/>
  <c r="N106" i="7"/>
  <c r="M73" i="7"/>
  <c r="L73" i="7"/>
  <c r="K73" i="7"/>
  <c r="J73" i="7"/>
  <c r="I73" i="7"/>
  <c r="H73" i="7"/>
  <c r="G73" i="7"/>
  <c r="F73" i="7"/>
  <c r="E73" i="7"/>
  <c r="D73" i="7"/>
  <c r="C73" i="7"/>
  <c r="B73" i="7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77" i="4"/>
  <c r="N88" i="4"/>
  <c r="N39" i="4"/>
  <c r="M34" i="7"/>
  <c r="L34" i="7"/>
  <c r="K34" i="7"/>
  <c r="J34" i="7"/>
  <c r="I34" i="7"/>
  <c r="H34" i="7"/>
  <c r="G34" i="7"/>
  <c r="F34" i="7"/>
  <c r="E34" i="7"/>
  <c r="D34" i="7"/>
  <c r="C34" i="7"/>
  <c r="B34" i="7"/>
  <c r="E13" i="3"/>
  <c r="N33" i="4"/>
  <c r="C13" i="6"/>
  <c r="M35" i="7"/>
  <c r="M33" i="7"/>
  <c r="M32" i="7"/>
  <c r="M31" i="7"/>
  <c r="M30" i="7"/>
  <c r="M29" i="7"/>
  <c r="L35" i="7"/>
  <c r="L33" i="7"/>
  <c r="L32" i="7"/>
  <c r="L31" i="7"/>
  <c r="L30" i="7"/>
  <c r="L29" i="7"/>
  <c r="K35" i="7"/>
  <c r="K33" i="7"/>
  <c r="K32" i="7"/>
  <c r="K31" i="7"/>
  <c r="K30" i="7"/>
  <c r="K29" i="7"/>
  <c r="J35" i="7"/>
  <c r="J33" i="7"/>
  <c r="J32" i="7"/>
  <c r="J31" i="7"/>
  <c r="J30" i="7"/>
  <c r="J29" i="7"/>
  <c r="I35" i="7"/>
  <c r="I33" i="7"/>
  <c r="I32" i="7"/>
  <c r="I31" i="7"/>
  <c r="I30" i="7"/>
  <c r="I29" i="7"/>
  <c r="H35" i="7"/>
  <c r="H33" i="7"/>
  <c r="H32" i="7"/>
  <c r="H31" i="7"/>
  <c r="H30" i="7"/>
  <c r="H29" i="7"/>
  <c r="G35" i="7"/>
  <c r="G33" i="7"/>
  <c r="G32" i="7"/>
  <c r="G31" i="7"/>
  <c r="G30" i="7"/>
  <c r="G29" i="7"/>
  <c r="F35" i="7"/>
  <c r="F33" i="7"/>
  <c r="F32" i="7"/>
  <c r="F31" i="7"/>
  <c r="F30" i="7"/>
  <c r="F29" i="7"/>
  <c r="E35" i="7"/>
  <c r="E33" i="7"/>
  <c r="E32" i="7"/>
  <c r="E31" i="7"/>
  <c r="E30" i="7"/>
  <c r="E29" i="7"/>
  <c r="D35" i="7"/>
  <c r="D33" i="7"/>
  <c r="D32" i="7"/>
  <c r="D31" i="7"/>
  <c r="D30" i="7"/>
  <c r="D29" i="7"/>
  <c r="C35" i="7"/>
  <c r="C33" i="7"/>
  <c r="C32" i="7"/>
  <c r="C31" i="7"/>
  <c r="C30" i="7"/>
  <c r="C29" i="7"/>
  <c r="B35" i="7"/>
  <c r="B33" i="7"/>
  <c r="B32" i="7"/>
  <c r="M14" i="7"/>
  <c r="L14" i="7"/>
  <c r="K14" i="7"/>
  <c r="J14" i="7"/>
  <c r="I14" i="7"/>
  <c r="H14" i="7"/>
  <c r="G14" i="7"/>
  <c r="F14" i="7"/>
  <c r="E14" i="7"/>
  <c r="D14" i="7"/>
  <c r="C14" i="7"/>
  <c r="B14" i="7"/>
  <c r="M16" i="7"/>
  <c r="L16" i="7"/>
  <c r="K16" i="7"/>
  <c r="J16" i="7"/>
  <c r="I16" i="7"/>
  <c r="H16" i="7"/>
  <c r="G16" i="7"/>
  <c r="F16" i="7"/>
  <c r="E16" i="7"/>
  <c r="D16" i="7"/>
  <c r="C16" i="7"/>
  <c r="B16" i="7"/>
  <c r="M15" i="7"/>
  <c r="L15" i="7"/>
  <c r="K15" i="7"/>
  <c r="J15" i="7"/>
  <c r="I15" i="7"/>
  <c r="H15" i="7"/>
  <c r="G15" i="7"/>
  <c r="F15" i="7"/>
  <c r="E15" i="7"/>
  <c r="D15" i="7"/>
  <c r="C15" i="7"/>
  <c r="B15" i="7"/>
  <c r="G108" i="7"/>
  <c r="M108" i="7"/>
  <c r="L108" i="7"/>
  <c r="K108" i="7"/>
  <c r="J108" i="7"/>
  <c r="I108" i="7"/>
  <c r="H108" i="7"/>
  <c r="F108" i="7"/>
  <c r="E108" i="7"/>
  <c r="D108" i="7"/>
  <c r="C108" i="7"/>
  <c r="B108" i="7"/>
  <c r="M26" i="1"/>
  <c r="N107" i="1"/>
  <c r="M39" i="4"/>
  <c r="M33" i="4"/>
  <c r="N33" i="1"/>
  <c r="N110" i="7"/>
  <c r="M100" i="7"/>
  <c r="L100" i="7"/>
  <c r="K100" i="7"/>
  <c r="J100" i="7"/>
  <c r="I100" i="7"/>
  <c r="H100" i="7"/>
  <c r="G100" i="7"/>
  <c r="F100" i="7"/>
  <c r="E100" i="7"/>
  <c r="D100" i="7"/>
  <c r="C100" i="7"/>
  <c r="B100" i="7"/>
  <c r="M99" i="7"/>
  <c r="L99" i="7"/>
  <c r="K99" i="7"/>
  <c r="J99" i="7"/>
  <c r="I99" i="7"/>
  <c r="H99" i="7"/>
  <c r="G99" i="7"/>
  <c r="F99" i="7"/>
  <c r="E99" i="7"/>
  <c r="D99" i="7"/>
  <c r="C99" i="7"/>
  <c r="B99" i="7"/>
  <c r="M98" i="7"/>
  <c r="L98" i="7"/>
  <c r="K98" i="7"/>
  <c r="J98" i="7"/>
  <c r="I98" i="7"/>
  <c r="H98" i="7"/>
  <c r="G98" i="7"/>
  <c r="F98" i="7"/>
  <c r="E98" i="7"/>
  <c r="D98" i="7"/>
  <c r="C98" i="7"/>
  <c r="B98" i="7"/>
  <c r="M97" i="7"/>
  <c r="L97" i="7"/>
  <c r="K97" i="7"/>
  <c r="J97" i="7"/>
  <c r="I97" i="7"/>
  <c r="H97" i="7"/>
  <c r="G97" i="7"/>
  <c r="F97" i="7"/>
  <c r="E97" i="7"/>
  <c r="D97" i="7"/>
  <c r="C97" i="7"/>
  <c r="B97" i="7"/>
  <c r="M96" i="7"/>
  <c r="L96" i="7"/>
  <c r="K96" i="7"/>
  <c r="J96" i="7"/>
  <c r="I96" i="7"/>
  <c r="H96" i="7"/>
  <c r="G96" i="7"/>
  <c r="F96" i="7"/>
  <c r="E96" i="7"/>
  <c r="D96" i="7"/>
  <c r="C96" i="7"/>
  <c r="B96" i="7"/>
  <c r="M95" i="7"/>
  <c r="M101" i="7" s="1"/>
  <c r="L95" i="7"/>
  <c r="L101" i="7" s="1"/>
  <c r="K95" i="7"/>
  <c r="K101" i="7" s="1"/>
  <c r="J95" i="7"/>
  <c r="I95" i="7"/>
  <c r="I101" i="7" s="1"/>
  <c r="H95" i="7"/>
  <c r="G95" i="7"/>
  <c r="F95" i="7"/>
  <c r="E95" i="7"/>
  <c r="E101" i="7" s="1"/>
  <c r="D95" i="7"/>
  <c r="C95" i="7"/>
  <c r="B95" i="7"/>
  <c r="M92" i="7"/>
  <c r="L92" i="7"/>
  <c r="K92" i="7"/>
  <c r="J92" i="7"/>
  <c r="I92" i="7"/>
  <c r="H92" i="7"/>
  <c r="G92" i="7"/>
  <c r="F92" i="7"/>
  <c r="E92" i="7"/>
  <c r="D92" i="7"/>
  <c r="C92" i="7"/>
  <c r="B92" i="7"/>
  <c r="M91" i="7"/>
  <c r="L91" i="7"/>
  <c r="K91" i="7"/>
  <c r="J91" i="7"/>
  <c r="I91" i="7"/>
  <c r="H91" i="7"/>
  <c r="G91" i="7"/>
  <c r="F91" i="7"/>
  <c r="E91" i="7"/>
  <c r="D91" i="7"/>
  <c r="C91" i="7"/>
  <c r="B91" i="7"/>
  <c r="M90" i="7"/>
  <c r="L90" i="7"/>
  <c r="K90" i="7"/>
  <c r="J90" i="7"/>
  <c r="I90" i="7"/>
  <c r="H90" i="7"/>
  <c r="G90" i="7"/>
  <c r="F90" i="7"/>
  <c r="E90" i="7"/>
  <c r="D90" i="7"/>
  <c r="C90" i="7"/>
  <c r="B90" i="7"/>
  <c r="M89" i="7"/>
  <c r="L89" i="7"/>
  <c r="K89" i="7"/>
  <c r="J89" i="7"/>
  <c r="I89" i="7"/>
  <c r="H89" i="7"/>
  <c r="G89" i="7"/>
  <c r="F89" i="7"/>
  <c r="E89" i="7"/>
  <c r="D89" i="7"/>
  <c r="C89" i="7"/>
  <c r="B89" i="7"/>
  <c r="M88" i="7"/>
  <c r="L88" i="7"/>
  <c r="K88" i="7"/>
  <c r="J88" i="7"/>
  <c r="I88" i="7"/>
  <c r="H88" i="7"/>
  <c r="G88" i="7"/>
  <c r="F88" i="7"/>
  <c r="E88" i="7"/>
  <c r="D88" i="7"/>
  <c r="C88" i="7"/>
  <c r="B88" i="7"/>
  <c r="M87" i="7"/>
  <c r="L87" i="7"/>
  <c r="K87" i="7"/>
  <c r="J87" i="7"/>
  <c r="I87" i="7"/>
  <c r="H87" i="7"/>
  <c r="G87" i="7"/>
  <c r="F87" i="7"/>
  <c r="E87" i="7"/>
  <c r="D87" i="7"/>
  <c r="C87" i="7"/>
  <c r="B87" i="7"/>
  <c r="M86" i="7"/>
  <c r="L86" i="7"/>
  <c r="K86" i="7"/>
  <c r="J86" i="7"/>
  <c r="I86" i="7"/>
  <c r="H86" i="7"/>
  <c r="G86" i="7"/>
  <c r="F86" i="7"/>
  <c r="E86" i="7"/>
  <c r="D86" i="7"/>
  <c r="C86" i="7"/>
  <c r="B86" i="7"/>
  <c r="M85" i="7"/>
  <c r="L85" i="7"/>
  <c r="K85" i="7"/>
  <c r="J85" i="7"/>
  <c r="I85" i="7"/>
  <c r="H85" i="7"/>
  <c r="G85" i="7"/>
  <c r="F85" i="7"/>
  <c r="E85" i="7"/>
  <c r="D85" i="7"/>
  <c r="C85" i="7"/>
  <c r="B85" i="7"/>
  <c r="M84" i="7"/>
  <c r="L84" i="7"/>
  <c r="K84" i="7"/>
  <c r="J84" i="7"/>
  <c r="I84" i="7"/>
  <c r="H84" i="7"/>
  <c r="G84" i="7"/>
  <c r="F84" i="7"/>
  <c r="E84" i="7"/>
  <c r="D84" i="7"/>
  <c r="C84" i="7"/>
  <c r="B84" i="7"/>
  <c r="M80" i="7"/>
  <c r="L80" i="7"/>
  <c r="K80" i="7"/>
  <c r="J80" i="7"/>
  <c r="I80" i="7"/>
  <c r="H80" i="7"/>
  <c r="G80" i="7"/>
  <c r="F80" i="7"/>
  <c r="E80" i="7"/>
  <c r="D80" i="7"/>
  <c r="C80" i="7"/>
  <c r="B80" i="7"/>
  <c r="M79" i="7"/>
  <c r="L79" i="7"/>
  <c r="K79" i="7"/>
  <c r="J79" i="7"/>
  <c r="I79" i="7"/>
  <c r="H79" i="7"/>
  <c r="G79" i="7"/>
  <c r="F79" i="7"/>
  <c r="E79" i="7"/>
  <c r="D79" i="7"/>
  <c r="C79" i="7"/>
  <c r="B79" i="7"/>
  <c r="M78" i="7"/>
  <c r="L78" i="7"/>
  <c r="K78" i="7"/>
  <c r="J78" i="7"/>
  <c r="I78" i="7"/>
  <c r="H78" i="7"/>
  <c r="G78" i="7"/>
  <c r="F78" i="7"/>
  <c r="E78" i="7"/>
  <c r="D78" i="7"/>
  <c r="C78" i="7"/>
  <c r="B78" i="7"/>
  <c r="M77" i="7"/>
  <c r="L77" i="7"/>
  <c r="K77" i="7"/>
  <c r="J77" i="7"/>
  <c r="I77" i="7"/>
  <c r="H77" i="7"/>
  <c r="G77" i="7"/>
  <c r="F77" i="7"/>
  <c r="E77" i="7"/>
  <c r="D77" i="7"/>
  <c r="C77" i="7"/>
  <c r="B77" i="7"/>
  <c r="M76" i="7"/>
  <c r="L76" i="7"/>
  <c r="K76" i="7"/>
  <c r="J76" i="7"/>
  <c r="I76" i="7"/>
  <c r="H76" i="7"/>
  <c r="G76" i="7"/>
  <c r="F76" i="7"/>
  <c r="E76" i="7"/>
  <c r="D76" i="7"/>
  <c r="C76" i="7"/>
  <c r="B76" i="7"/>
  <c r="M75" i="7"/>
  <c r="L75" i="7"/>
  <c r="K75" i="7"/>
  <c r="J75" i="7"/>
  <c r="I75" i="7"/>
  <c r="H75" i="7"/>
  <c r="G75" i="7"/>
  <c r="F75" i="7"/>
  <c r="E75" i="7"/>
  <c r="D75" i="7"/>
  <c r="C75" i="7"/>
  <c r="B75" i="7"/>
  <c r="M74" i="7"/>
  <c r="L74" i="7"/>
  <c r="K74" i="7"/>
  <c r="J74" i="7"/>
  <c r="I74" i="7"/>
  <c r="H74" i="7"/>
  <c r="G74" i="7"/>
  <c r="F74" i="7"/>
  <c r="E74" i="7"/>
  <c r="D74" i="7"/>
  <c r="C74" i="7"/>
  <c r="B74" i="7"/>
  <c r="M72" i="7"/>
  <c r="L72" i="7"/>
  <c r="K72" i="7"/>
  <c r="J72" i="7"/>
  <c r="I72" i="7"/>
  <c r="H72" i="7"/>
  <c r="G72" i="7"/>
  <c r="F72" i="7"/>
  <c r="E72" i="7"/>
  <c r="D72" i="7"/>
  <c r="C72" i="7"/>
  <c r="B72" i="7"/>
  <c r="M71" i="7"/>
  <c r="L71" i="7"/>
  <c r="K71" i="7"/>
  <c r="J71" i="7"/>
  <c r="I71" i="7"/>
  <c r="H71" i="7"/>
  <c r="G71" i="7"/>
  <c r="F71" i="7"/>
  <c r="E71" i="7"/>
  <c r="D71" i="7"/>
  <c r="C71" i="7"/>
  <c r="B71" i="7"/>
  <c r="M70" i="7"/>
  <c r="L70" i="7"/>
  <c r="K70" i="7"/>
  <c r="J70" i="7"/>
  <c r="I70" i="7"/>
  <c r="H70" i="7"/>
  <c r="G70" i="7"/>
  <c r="F70" i="7"/>
  <c r="E70" i="7"/>
  <c r="D70" i="7"/>
  <c r="C70" i="7"/>
  <c r="B70" i="7"/>
  <c r="M69" i="7"/>
  <c r="L69" i="7"/>
  <c r="K69" i="7"/>
  <c r="J69" i="7"/>
  <c r="I69" i="7"/>
  <c r="H69" i="7"/>
  <c r="G69" i="7"/>
  <c r="F69" i="7"/>
  <c r="E69" i="7"/>
  <c r="D69" i="7"/>
  <c r="C69" i="7"/>
  <c r="B69" i="7"/>
  <c r="M68" i="7"/>
  <c r="L68" i="7"/>
  <c r="K68" i="7"/>
  <c r="J68" i="7"/>
  <c r="I68" i="7"/>
  <c r="H68" i="7"/>
  <c r="G68" i="7"/>
  <c r="F68" i="7"/>
  <c r="E68" i="7"/>
  <c r="D68" i="7"/>
  <c r="C68" i="7"/>
  <c r="B68" i="7"/>
  <c r="M67" i="7"/>
  <c r="M81" i="7" s="1"/>
  <c r="L67" i="7"/>
  <c r="K67" i="7"/>
  <c r="J67" i="7"/>
  <c r="I67" i="7"/>
  <c r="I81" i="7" s="1"/>
  <c r="H67" i="7"/>
  <c r="G67" i="7"/>
  <c r="F67" i="7"/>
  <c r="E67" i="7"/>
  <c r="D67" i="7"/>
  <c r="D81" i="7" s="1"/>
  <c r="C67" i="7"/>
  <c r="B67" i="7"/>
  <c r="B81" i="7" s="1"/>
  <c r="M64" i="7"/>
  <c r="L64" i="7"/>
  <c r="K64" i="7"/>
  <c r="J64" i="7"/>
  <c r="I64" i="7"/>
  <c r="H64" i="7"/>
  <c r="G64" i="7"/>
  <c r="F64" i="7"/>
  <c r="E64" i="7"/>
  <c r="D64" i="7"/>
  <c r="C64" i="7"/>
  <c r="B64" i="7"/>
  <c r="M59" i="7"/>
  <c r="L59" i="7"/>
  <c r="K59" i="7"/>
  <c r="J59" i="7"/>
  <c r="I59" i="7"/>
  <c r="H59" i="7"/>
  <c r="G59" i="7"/>
  <c r="F59" i="7"/>
  <c r="E59" i="7"/>
  <c r="D59" i="7"/>
  <c r="C59" i="7"/>
  <c r="B59" i="7"/>
  <c r="M58" i="7"/>
  <c r="L58" i="7"/>
  <c r="K58" i="7"/>
  <c r="J58" i="7"/>
  <c r="I58" i="7"/>
  <c r="H58" i="7"/>
  <c r="G58" i="7"/>
  <c r="F58" i="7"/>
  <c r="E58" i="7"/>
  <c r="D58" i="7"/>
  <c r="C58" i="7"/>
  <c r="B58" i="7"/>
  <c r="M57" i="7"/>
  <c r="L57" i="7"/>
  <c r="K57" i="7"/>
  <c r="J57" i="7"/>
  <c r="I57" i="7"/>
  <c r="H57" i="7"/>
  <c r="G57" i="7"/>
  <c r="F57" i="7"/>
  <c r="E57" i="7"/>
  <c r="D57" i="7"/>
  <c r="C57" i="7"/>
  <c r="B57" i="7"/>
  <c r="M56" i="7"/>
  <c r="L56" i="7"/>
  <c r="K56" i="7"/>
  <c r="J56" i="7"/>
  <c r="I56" i="7"/>
  <c r="H56" i="7"/>
  <c r="G56" i="7"/>
  <c r="F56" i="7"/>
  <c r="E56" i="7"/>
  <c r="D56" i="7"/>
  <c r="C56" i="7"/>
  <c r="B56" i="7"/>
  <c r="M55" i="7"/>
  <c r="L55" i="7"/>
  <c r="K55" i="7"/>
  <c r="J55" i="7"/>
  <c r="I55" i="7"/>
  <c r="H55" i="7"/>
  <c r="G55" i="7"/>
  <c r="F55" i="7"/>
  <c r="E55" i="7"/>
  <c r="D55" i="7"/>
  <c r="C55" i="7"/>
  <c r="B55" i="7"/>
  <c r="M52" i="7"/>
  <c r="L52" i="7"/>
  <c r="K52" i="7"/>
  <c r="J52" i="7"/>
  <c r="I52" i="7"/>
  <c r="H52" i="7"/>
  <c r="G52" i="7"/>
  <c r="F52" i="7"/>
  <c r="E52" i="7"/>
  <c r="D52" i="7"/>
  <c r="C52" i="7"/>
  <c r="B52" i="7"/>
  <c r="M51" i="7"/>
  <c r="L51" i="7"/>
  <c r="K51" i="7"/>
  <c r="J51" i="7"/>
  <c r="I51" i="7"/>
  <c r="H51" i="7"/>
  <c r="G51" i="7"/>
  <c r="F51" i="7"/>
  <c r="E51" i="7"/>
  <c r="D51" i="7"/>
  <c r="C51" i="7"/>
  <c r="B51" i="7"/>
  <c r="M50" i="7"/>
  <c r="L50" i="7"/>
  <c r="K50" i="7"/>
  <c r="J50" i="7"/>
  <c r="I50" i="7"/>
  <c r="H50" i="7"/>
  <c r="G50" i="7"/>
  <c r="F50" i="7"/>
  <c r="E50" i="7"/>
  <c r="D50" i="7"/>
  <c r="C50" i="7"/>
  <c r="B50" i="7"/>
  <c r="M49" i="7"/>
  <c r="L49" i="7"/>
  <c r="K49" i="7"/>
  <c r="J49" i="7"/>
  <c r="I49" i="7"/>
  <c r="H49" i="7"/>
  <c r="G49" i="7"/>
  <c r="F49" i="7"/>
  <c r="E49" i="7"/>
  <c r="D49" i="7"/>
  <c r="C49" i="7"/>
  <c r="B49" i="7"/>
  <c r="M48" i="7"/>
  <c r="L48" i="7"/>
  <c r="K48" i="7"/>
  <c r="J48" i="7"/>
  <c r="I48" i="7"/>
  <c r="H48" i="7"/>
  <c r="G48" i="7"/>
  <c r="F48" i="7"/>
  <c r="E48" i="7"/>
  <c r="D48" i="7"/>
  <c r="C48" i="7"/>
  <c r="B48" i="7"/>
  <c r="M47" i="7"/>
  <c r="L47" i="7"/>
  <c r="K47" i="7"/>
  <c r="J47" i="7"/>
  <c r="I47" i="7"/>
  <c r="H47" i="7"/>
  <c r="G47" i="7"/>
  <c r="F47" i="7"/>
  <c r="E47" i="7"/>
  <c r="D47" i="7"/>
  <c r="C47" i="7"/>
  <c r="B47" i="7"/>
  <c r="M46" i="7"/>
  <c r="L46" i="7"/>
  <c r="L53" i="7" s="1"/>
  <c r="K46" i="7"/>
  <c r="K53" i="7" s="1"/>
  <c r="J46" i="7"/>
  <c r="I46" i="7"/>
  <c r="H46" i="7"/>
  <c r="H53" i="7" s="1"/>
  <c r="G46" i="7"/>
  <c r="F46" i="7"/>
  <c r="E46" i="7"/>
  <c r="D46" i="7"/>
  <c r="C46" i="7"/>
  <c r="B46" i="7"/>
  <c r="M40" i="7"/>
  <c r="L40" i="7"/>
  <c r="K40" i="7"/>
  <c r="J40" i="7"/>
  <c r="I40" i="7"/>
  <c r="H40" i="7"/>
  <c r="G40" i="7"/>
  <c r="F40" i="7"/>
  <c r="E40" i="7"/>
  <c r="D40" i="7"/>
  <c r="C40" i="7"/>
  <c r="B40" i="7"/>
  <c r="M39" i="7"/>
  <c r="L39" i="7"/>
  <c r="K39" i="7"/>
  <c r="J39" i="7"/>
  <c r="I39" i="7"/>
  <c r="H39" i="7"/>
  <c r="G39" i="7"/>
  <c r="F39" i="7"/>
  <c r="E39" i="7"/>
  <c r="D39" i="7"/>
  <c r="C39" i="7"/>
  <c r="B39" i="7"/>
  <c r="M38" i="7"/>
  <c r="L38" i="7"/>
  <c r="L41" i="7" s="1"/>
  <c r="K38" i="7"/>
  <c r="J38" i="7"/>
  <c r="I38" i="7"/>
  <c r="I41" i="7" s="1"/>
  <c r="H38" i="7"/>
  <c r="H41" i="7" s="1"/>
  <c r="G38" i="7"/>
  <c r="G41" i="7" s="1"/>
  <c r="F38" i="7"/>
  <c r="E38" i="7"/>
  <c r="D38" i="7"/>
  <c r="C38" i="7"/>
  <c r="C41" i="7" s="1"/>
  <c r="B38" i="7"/>
  <c r="B41" i="7" s="1"/>
  <c r="N37" i="7"/>
  <c r="B31" i="7"/>
  <c r="B30" i="7"/>
  <c r="B29" i="7"/>
  <c r="M27" i="7"/>
  <c r="L27" i="7"/>
  <c r="K27" i="7"/>
  <c r="J27" i="7"/>
  <c r="I27" i="7"/>
  <c r="H27" i="7"/>
  <c r="G27" i="7"/>
  <c r="F27" i="7"/>
  <c r="E27" i="7"/>
  <c r="D27" i="7"/>
  <c r="C27" i="7"/>
  <c r="B27" i="7"/>
  <c r="M25" i="7"/>
  <c r="L25" i="7"/>
  <c r="K25" i="7"/>
  <c r="J25" i="7"/>
  <c r="I25" i="7"/>
  <c r="H25" i="7"/>
  <c r="G25" i="7"/>
  <c r="F25" i="7"/>
  <c r="E25" i="7"/>
  <c r="D25" i="7"/>
  <c r="C25" i="7"/>
  <c r="B25" i="7"/>
  <c r="M24" i="7"/>
  <c r="L24" i="7"/>
  <c r="K24" i="7"/>
  <c r="J24" i="7"/>
  <c r="I24" i="7"/>
  <c r="H24" i="7"/>
  <c r="G24" i="7"/>
  <c r="F24" i="7"/>
  <c r="E24" i="7"/>
  <c r="D24" i="7"/>
  <c r="C24" i="7"/>
  <c r="B24" i="7"/>
  <c r="M23" i="7"/>
  <c r="L23" i="7"/>
  <c r="K23" i="7"/>
  <c r="J23" i="7"/>
  <c r="I23" i="7"/>
  <c r="H23" i="7"/>
  <c r="G23" i="7"/>
  <c r="F23" i="7"/>
  <c r="E23" i="7"/>
  <c r="D23" i="7"/>
  <c r="C23" i="7"/>
  <c r="B23" i="7"/>
  <c r="M22" i="7"/>
  <c r="L22" i="7"/>
  <c r="K22" i="7"/>
  <c r="J22" i="7"/>
  <c r="I22" i="7"/>
  <c r="H22" i="7"/>
  <c r="G22" i="7"/>
  <c r="F22" i="7"/>
  <c r="E22" i="7"/>
  <c r="D22" i="7"/>
  <c r="C22" i="7"/>
  <c r="B22" i="7"/>
  <c r="M21" i="7"/>
  <c r="L21" i="7"/>
  <c r="K21" i="7"/>
  <c r="J21" i="7"/>
  <c r="I21" i="7"/>
  <c r="H21" i="7"/>
  <c r="G21" i="7"/>
  <c r="F21" i="7"/>
  <c r="E21" i="7"/>
  <c r="D21" i="7"/>
  <c r="C21" i="7"/>
  <c r="B21" i="7"/>
  <c r="M20" i="7"/>
  <c r="L20" i="7"/>
  <c r="K20" i="7"/>
  <c r="J20" i="7"/>
  <c r="I20" i="7"/>
  <c r="H20" i="7"/>
  <c r="G20" i="7"/>
  <c r="F20" i="7"/>
  <c r="F26" i="7" s="1"/>
  <c r="E20" i="7"/>
  <c r="D20" i="7"/>
  <c r="C20" i="7"/>
  <c r="C26" i="7" s="1"/>
  <c r="B20" i="7"/>
  <c r="B26" i="7" s="1"/>
  <c r="M13" i="7"/>
  <c r="L13" i="7"/>
  <c r="K13" i="7"/>
  <c r="J13" i="7"/>
  <c r="I13" i="7"/>
  <c r="H13" i="7"/>
  <c r="G13" i="7"/>
  <c r="F13" i="7"/>
  <c r="E13" i="7"/>
  <c r="D13" i="7"/>
  <c r="C13" i="7"/>
  <c r="B13" i="7"/>
  <c r="M12" i="7"/>
  <c r="L12" i="7"/>
  <c r="K12" i="7"/>
  <c r="J12" i="7"/>
  <c r="I12" i="7"/>
  <c r="H12" i="7"/>
  <c r="G12" i="7"/>
  <c r="F12" i="7"/>
  <c r="E12" i="7"/>
  <c r="D12" i="7"/>
  <c r="C12" i="7"/>
  <c r="B12" i="7"/>
  <c r="M11" i="7"/>
  <c r="L11" i="7"/>
  <c r="K11" i="7"/>
  <c r="J11" i="7"/>
  <c r="I11" i="7"/>
  <c r="H11" i="7"/>
  <c r="G11" i="7"/>
  <c r="F11" i="7"/>
  <c r="E11" i="7"/>
  <c r="D11" i="7"/>
  <c r="C11" i="7"/>
  <c r="B11" i="7"/>
  <c r="M10" i="7"/>
  <c r="L10" i="7"/>
  <c r="K10" i="7"/>
  <c r="J10" i="7"/>
  <c r="I10" i="7"/>
  <c r="H10" i="7"/>
  <c r="G10" i="7"/>
  <c r="F10" i="7"/>
  <c r="E10" i="7"/>
  <c r="D10" i="7"/>
  <c r="C10" i="7"/>
  <c r="B10" i="7"/>
  <c r="M9" i="7"/>
  <c r="L9" i="7"/>
  <c r="K9" i="7"/>
  <c r="J9" i="7"/>
  <c r="I9" i="7"/>
  <c r="H9" i="7"/>
  <c r="G9" i="7"/>
  <c r="F9" i="7"/>
  <c r="E9" i="7"/>
  <c r="D9" i="7"/>
  <c r="C9" i="7"/>
  <c r="B9" i="7"/>
  <c r="M8" i="7"/>
  <c r="L8" i="7"/>
  <c r="K8" i="7"/>
  <c r="J8" i="7"/>
  <c r="I8" i="7"/>
  <c r="H8" i="7"/>
  <c r="G8" i="7"/>
  <c r="F8" i="7"/>
  <c r="E8" i="7"/>
  <c r="D8" i="7"/>
  <c r="C8" i="7"/>
  <c r="B8" i="7"/>
  <c r="C11" i="5"/>
  <c r="M104" i="4"/>
  <c r="L104" i="4"/>
  <c r="K104" i="4"/>
  <c r="J104" i="4"/>
  <c r="I104" i="4"/>
  <c r="H104" i="4"/>
  <c r="G104" i="4"/>
  <c r="F104" i="4"/>
  <c r="E104" i="4"/>
  <c r="D104" i="4"/>
  <c r="C104" i="4"/>
  <c r="B104" i="4"/>
  <c r="N103" i="4"/>
  <c r="N102" i="4"/>
  <c r="N101" i="4"/>
  <c r="N100" i="4"/>
  <c r="M96" i="4"/>
  <c r="L96" i="4"/>
  <c r="K96" i="4"/>
  <c r="J96" i="4"/>
  <c r="I96" i="4"/>
  <c r="H96" i="4"/>
  <c r="G96" i="4"/>
  <c r="F96" i="4"/>
  <c r="E96" i="4"/>
  <c r="D96" i="4"/>
  <c r="C96" i="4"/>
  <c r="B96" i="4"/>
  <c r="N95" i="4"/>
  <c r="N94" i="4"/>
  <c r="N93" i="4"/>
  <c r="N92" i="4"/>
  <c r="N91" i="4"/>
  <c r="N90" i="4"/>
  <c r="N96" i="4" s="1"/>
  <c r="M88" i="4"/>
  <c r="L88" i="4"/>
  <c r="K88" i="4"/>
  <c r="J88" i="4"/>
  <c r="I88" i="4"/>
  <c r="H88" i="4"/>
  <c r="G88" i="4"/>
  <c r="F88" i="4"/>
  <c r="E88" i="4"/>
  <c r="D88" i="4"/>
  <c r="C88" i="4"/>
  <c r="B88" i="4"/>
  <c r="N85" i="4"/>
  <c r="N84" i="4"/>
  <c r="N83" i="4"/>
  <c r="N82" i="4"/>
  <c r="N81" i="4"/>
  <c r="N80" i="4"/>
  <c r="M77" i="4"/>
  <c r="L77" i="4"/>
  <c r="K77" i="4"/>
  <c r="J77" i="4"/>
  <c r="I77" i="4"/>
  <c r="H77" i="4"/>
  <c r="G77" i="4"/>
  <c r="F77" i="4"/>
  <c r="E77" i="4"/>
  <c r="D77" i="4"/>
  <c r="C77" i="4"/>
  <c r="B77" i="4"/>
  <c r="N74" i="4"/>
  <c r="N73" i="4"/>
  <c r="N72" i="4"/>
  <c r="N71" i="4"/>
  <c r="N70" i="4"/>
  <c r="N69" i="4"/>
  <c r="N68" i="4"/>
  <c r="N67" i="4"/>
  <c r="N66" i="4"/>
  <c r="N65" i="4"/>
  <c r="N64" i="4"/>
  <c r="N61" i="4"/>
  <c r="N60" i="4"/>
  <c r="M59" i="4"/>
  <c r="L59" i="4"/>
  <c r="K59" i="4"/>
  <c r="J59" i="4"/>
  <c r="I59" i="4"/>
  <c r="H59" i="4"/>
  <c r="G59" i="4"/>
  <c r="F59" i="4"/>
  <c r="E59" i="4"/>
  <c r="D59" i="4"/>
  <c r="C59" i="4"/>
  <c r="B59" i="4"/>
  <c r="M58" i="4"/>
  <c r="L58" i="4"/>
  <c r="K58" i="4"/>
  <c r="J58" i="4"/>
  <c r="I58" i="4"/>
  <c r="H58" i="4"/>
  <c r="G58" i="4"/>
  <c r="F58" i="4"/>
  <c r="E58" i="4"/>
  <c r="D58" i="4"/>
  <c r="C58" i="4"/>
  <c r="B58" i="4"/>
  <c r="M57" i="4"/>
  <c r="L57" i="4"/>
  <c r="K57" i="4"/>
  <c r="J57" i="4"/>
  <c r="I57" i="4"/>
  <c r="H57" i="4"/>
  <c r="G57" i="4"/>
  <c r="F57" i="4"/>
  <c r="E57" i="4"/>
  <c r="D57" i="4"/>
  <c r="C57" i="4"/>
  <c r="C62" i="4" s="1"/>
  <c r="B57" i="4"/>
  <c r="N56" i="4"/>
  <c r="N55" i="4"/>
  <c r="N54" i="4"/>
  <c r="N53" i="4"/>
  <c r="N52" i="4"/>
  <c r="M50" i="4"/>
  <c r="L50" i="4"/>
  <c r="K50" i="4"/>
  <c r="J50" i="4"/>
  <c r="I50" i="4"/>
  <c r="H50" i="4"/>
  <c r="G50" i="4"/>
  <c r="F50" i="4"/>
  <c r="E50" i="4"/>
  <c r="D50" i="4"/>
  <c r="C50" i="4"/>
  <c r="B50" i="4"/>
  <c r="N46" i="4"/>
  <c r="N50" i="4" s="1"/>
  <c r="N45" i="4"/>
  <c r="N44" i="4"/>
  <c r="N43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N35" i="4"/>
  <c r="L33" i="4"/>
  <c r="K33" i="4"/>
  <c r="J33" i="4"/>
  <c r="I33" i="4"/>
  <c r="H33" i="4"/>
  <c r="G33" i="4"/>
  <c r="F33" i="4"/>
  <c r="E33" i="4"/>
  <c r="D33" i="4"/>
  <c r="C33" i="4"/>
  <c r="B33" i="4"/>
  <c r="N32" i="4"/>
  <c r="N31" i="4"/>
  <c r="N30" i="4"/>
  <c r="N29" i="4"/>
  <c r="N28" i="4"/>
  <c r="N27" i="4"/>
  <c r="N26" i="4"/>
  <c r="N25" i="4"/>
  <c r="M24" i="4"/>
  <c r="L24" i="4"/>
  <c r="K24" i="4"/>
  <c r="J24" i="4"/>
  <c r="J39" i="4" s="1"/>
  <c r="I24" i="4"/>
  <c r="H24" i="4"/>
  <c r="H39" i="4" s="1"/>
  <c r="G24" i="4"/>
  <c r="G39" i="4" s="1"/>
  <c r="F24" i="4"/>
  <c r="F39" i="4" s="1"/>
  <c r="E24" i="4"/>
  <c r="D24" i="4"/>
  <c r="D39" i="4" s="1"/>
  <c r="C24" i="4"/>
  <c r="B24" i="4"/>
  <c r="N21" i="4"/>
  <c r="N20" i="4"/>
  <c r="N19" i="4"/>
  <c r="N18" i="4"/>
  <c r="N24" i="4" s="1"/>
  <c r="M16" i="4"/>
  <c r="L16" i="4"/>
  <c r="L39" i="4" s="1"/>
  <c r="K16" i="4"/>
  <c r="K39" i="4" s="1"/>
  <c r="J16" i="4"/>
  <c r="I16" i="4"/>
  <c r="I39" i="4" s="1"/>
  <c r="H16" i="4"/>
  <c r="G16" i="4"/>
  <c r="F16" i="4"/>
  <c r="E16" i="4"/>
  <c r="E39" i="4" s="1"/>
  <c r="D16" i="4"/>
  <c r="C16" i="4"/>
  <c r="C39" i="4" s="1"/>
  <c r="B16" i="4"/>
  <c r="B39" i="4" s="1"/>
  <c r="N13" i="4"/>
  <c r="N12" i="4"/>
  <c r="N11" i="4"/>
  <c r="N10" i="4"/>
  <c r="N9" i="4"/>
  <c r="N8" i="4"/>
  <c r="N16" i="4" s="1"/>
  <c r="C13" i="3"/>
  <c r="C11" i="2"/>
  <c r="M109" i="1"/>
  <c r="K109" i="1"/>
  <c r="J109" i="1"/>
  <c r="I109" i="1"/>
  <c r="H109" i="1"/>
  <c r="G109" i="1"/>
  <c r="F109" i="1"/>
  <c r="E109" i="1"/>
  <c r="D109" i="1"/>
  <c r="C109" i="1"/>
  <c r="B109" i="1"/>
  <c r="N106" i="1"/>
  <c r="N105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N100" i="1"/>
  <c r="N99" i="1"/>
  <c r="N98" i="1"/>
  <c r="N97" i="1"/>
  <c r="N96" i="1"/>
  <c r="N95" i="1"/>
  <c r="M93" i="1"/>
  <c r="L93" i="1"/>
  <c r="K93" i="1"/>
  <c r="J93" i="1"/>
  <c r="I93" i="1"/>
  <c r="H93" i="1"/>
  <c r="G93" i="1"/>
  <c r="F93" i="1"/>
  <c r="E93" i="1"/>
  <c r="D93" i="1"/>
  <c r="C93" i="1"/>
  <c r="B93" i="1"/>
  <c r="N92" i="1"/>
  <c r="N91" i="1"/>
  <c r="N90" i="1"/>
  <c r="N89" i="1"/>
  <c r="N87" i="1"/>
  <c r="N86" i="1"/>
  <c r="N85" i="1"/>
  <c r="N84" i="1"/>
  <c r="M81" i="1"/>
  <c r="L81" i="1"/>
  <c r="K81" i="1"/>
  <c r="J81" i="1"/>
  <c r="I81" i="1"/>
  <c r="H81" i="1"/>
  <c r="G81" i="1"/>
  <c r="F81" i="1"/>
  <c r="E81" i="1"/>
  <c r="D81" i="1"/>
  <c r="C81" i="1"/>
  <c r="B81" i="1"/>
  <c r="N64" i="1"/>
  <c r="M63" i="1"/>
  <c r="M63" i="7" s="1"/>
  <c r="L63" i="1"/>
  <c r="L63" i="7" s="1"/>
  <c r="K63" i="1"/>
  <c r="J63" i="1"/>
  <c r="J63" i="7" s="1"/>
  <c r="I63" i="1"/>
  <c r="I63" i="7" s="1"/>
  <c r="H63" i="1"/>
  <c r="H63" i="7" s="1"/>
  <c r="G63" i="1"/>
  <c r="G63" i="7" s="1"/>
  <c r="F63" i="1"/>
  <c r="F63" i="7" s="1"/>
  <c r="E63" i="1"/>
  <c r="E63" i="7" s="1"/>
  <c r="D63" i="1"/>
  <c r="D63" i="7" s="1"/>
  <c r="C63" i="1"/>
  <c r="C63" i="7" s="1"/>
  <c r="B63" i="1"/>
  <c r="M62" i="1"/>
  <c r="M62" i="7" s="1"/>
  <c r="L62" i="1"/>
  <c r="L62" i="7" s="1"/>
  <c r="K62" i="1"/>
  <c r="K62" i="7" s="1"/>
  <c r="J62" i="1"/>
  <c r="J62" i="7" s="1"/>
  <c r="I62" i="1"/>
  <c r="I62" i="7" s="1"/>
  <c r="H62" i="1"/>
  <c r="H62" i="7" s="1"/>
  <c r="G62" i="1"/>
  <c r="G62" i="7" s="1"/>
  <c r="F62" i="1"/>
  <c r="F62" i="7" s="1"/>
  <c r="E62" i="1"/>
  <c r="E62" i="7" s="1"/>
  <c r="D62" i="1"/>
  <c r="D62" i="7" s="1"/>
  <c r="C62" i="1"/>
  <c r="C62" i="7" s="1"/>
  <c r="B62" i="1"/>
  <c r="M61" i="1"/>
  <c r="L61" i="1"/>
  <c r="K61" i="1"/>
  <c r="J61" i="1"/>
  <c r="I61" i="1"/>
  <c r="H61" i="1"/>
  <c r="G61" i="1"/>
  <c r="F61" i="1"/>
  <c r="E61" i="1"/>
  <c r="D61" i="1"/>
  <c r="C61" i="1"/>
  <c r="B61" i="1"/>
  <c r="M60" i="1"/>
  <c r="L60" i="1"/>
  <c r="K60" i="1"/>
  <c r="J60" i="1"/>
  <c r="I60" i="1"/>
  <c r="H60" i="1"/>
  <c r="G60" i="1"/>
  <c r="F60" i="1"/>
  <c r="E60" i="1"/>
  <c r="D60" i="1"/>
  <c r="C60" i="1"/>
  <c r="B60" i="1"/>
  <c r="N59" i="1"/>
  <c r="N58" i="1"/>
  <c r="N57" i="1"/>
  <c r="N56" i="1"/>
  <c r="N55" i="1"/>
  <c r="M53" i="1"/>
  <c r="L53" i="1"/>
  <c r="K53" i="1"/>
  <c r="J53" i="1"/>
  <c r="I53" i="1"/>
  <c r="H53" i="1"/>
  <c r="G53" i="1"/>
  <c r="F53" i="1"/>
  <c r="E53" i="1"/>
  <c r="D53" i="1"/>
  <c r="C53" i="1"/>
  <c r="B53" i="1"/>
  <c r="N52" i="1"/>
  <c r="N51" i="1"/>
  <c r="N50" i="1"/>
  <c r="N48" i="1"/>
  <c r="N47" i="1"/>
  <c r="N46" i="1"/>
  <c r="N45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N38" i="1"/>
  <c r="N37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N32" i="1"/>
  <c r="N31" i="1"/>
  <c r="N30" i="1"/>
  <c r="N29" i="1"/>
  <c r="N27" i="1"/>
  <c r="L26" i="1"/>
  <c r="K26" i="1"/>
  <c r="J26" i="1"/>
  <c r="I26" i="1"/>
  <c r="H26" i="1"/>
  <c r="G26" i="1"/>
  <c r="F26" i="1"/>
  <c r="E26" i="1"/>
  <c r="D26" i="1"/>
  <c r="C26" i="1"/>
  <c r="B26" i="1"/>
  <c r="N25" i="1"/>
  <c r="N24" i="1"/>
  <c r="N23" i="1"/>
  <c r="N22" i="1"/>
  <c r="N21" i="1"/>
  <c r="N20" i="1"/>
  <c r="M17" i="1"/>
  <c r="L17" i="1"/>
  <c r="K17" i="1"/>
  <c r="J17" i="1"/>
  <c r="I17" i="1"/>
  <c r="H17" i="1"/>
  <c r="G17" i="1"/>
  <c r="F17" i="1"/>
  <c r="E17" i="1"/>
  <c r="D17" i="1"/>
  <c r="C17" i="1"/>
  <c r="B17" i="1"/>
  <c r="N16" i="1"/>
  <c r="N15" i="1"/>
  <c r="N14" i="1"/>
  <c r="N13" i="1"/>
  <c r="N12" i="1"/>
  <c r="N11" i="1"/>
  <c r="N10" i="1"/>
  <c r="N9" i="1"/>
  <c r="N8" i="1"/>
  <c r="G81" i="7" l="1"/>
  <c r="G26" i="7"/>
  <c r="K41" i="1"/>
  <c r="K42" i="1" s="1"/>
  <c r="N35" i="1"/>
  <c r="J101" i="7"/>
  <c r="K81" i="7"/>
  <c r="N17" i="1"/>
  <c r="E41" i="1"/>
  <c r="E42" i="1" s="1"/>
  <c r="N31" i="7"/>
  <c r="J26" i="7"/>
  <c r="F81" i="7"/>
  <c r="H81" i="7"/>
  <c r="J41" i="7"/>
  <c r="N29" i="7"/>
  <c r="N73" i="7"/>
  <c r="N26" i="1"/>
  <c r="N30" i="7"/>
  <c r="G41" i="1"/>
  <c r="N53" i="1"/>
  <c r="J81" i="7"/>
  <c r="J41" i="1"/>
  <c r="E17" i="7"/>
  <c r="N81" i="1"/>
  <c r="D26" i="7"/>
  <c r="L81" i="7"/>
  <c r="N32" i="7"/>
  <c r="N34" i="7"/>
  <c r="J53" i="7"/>
  <c r="N35" i="7"/>
  <c r="N101" i="1"/>
  <c r="C81" i="7"/>
  <c r="N33" i="7"/>
  <c r="I41" i="1"/>
  <c r="H17" i="7"/>
  <c r="E81" i="7"/>
  <c r="L41" i="1"/>
  <c r="L42" i="1" s="1"/>
  <c r="M41" i="1"/>
  <c r="M42" i="1" s="1"/>
  <c r="C41" i="1"/>
  <c r="C42" i="1" s="1"/>
  <c r="N63" i="1"/>
  <c r="D61" i="7"/>
  <c r="I60" i="7"/>
  <c r="M65" i="1"/>
  <c r="M102" i="1" s="1"/>
  <c r="E65" i="1"/>
  <c r="E102" i="1" s="1"/>
  <c r="E103" i="1" s="1"/>
  <c r="E111" i="1" s="1"/>
  <c r="N61" i="1"/>
  <c r="D65" i="1"/>
  <c r="D102" i="1" s="1"/>
  <c r="C65" i="1"/>
  <c r="C102" i="1" s="1"/>
  <c r="C103" i="1" s="1"/>
  <c r="C111" i="1" s="1"/>
  <c r="J62" i="4"/>
  <c r="J97" i="4" s="1"/>
  <c r="J98" i="4" s="1"/>
  <c r="J106" i="4" s="1"/>
  <c r="J60" i="7"/>
  <c r="M61" i="7"/>
  <c r="L61" i="7"/>
  <c r="K61" i="7"/>
  <c r="K62" i="4"/>
  <c r="K97" i="4" s="1"/>
  <c r="K98" i="4" s="1"/>
  <c r="K106" i="4" s="1"/>
  <c r="J61" i="7"/>
  <c r="G61" i="7"/>
  <c r="G62" i="4"/>
  <c r="G97" i="4" s="1"/>
  <c r="G98" i="4" s="1"/>
  <c r="G106" i="4" s="1"/>
  <c r="F61" i="7"/>
  <c r="E61" i="7"/>
  <c r="C61" i="7"/>
  <c r="I61" i="7"/>
  <c r="I62" i="4"/>
  <c r="I97" i="4" s="1"/>
  <c r="I98" i="4" s="1"/>
  <c r="I106" i="4" s="1"/>
  <c r="H61" i="7"/>
  <c r="H62" i="4"/>
  <c r="H97" i="4" s="1"/>
  <c r="H98" i="4" s="1"/>
  <c r="H106" i="4" s="1"/>
  <c r="N58" i="4"/>
  <c r="L62" i="4"/>
  <c r="L97" i="4" s="1"/>
  <c r="L98" i="4" s="1"/>
  <c r="L106" i="4" s="1"/>
  <c r="G60" i="7"/>
  <c r="D62" i="4"/>
  <c r="D97" i="4" s="1"/>
  <c r="D98" i="4" s="1"/>
  <c r="D106" i="4" s="1"/>
  <c r="K65" i="1"/>
  <c r="K102" i="1" s="1"/>
  <c r="K103" i="1" s="1"/>
  <c r="K111" i="1" s="1"/>
  <c r="N60" i="1"/>
  <c r="B65" i="1"/>
  <c r="B102" i="1" s="1"/>
  <c r="B103" i="1" s="1"/>
  <c r="B111" i="1" s="1"/>
  <c r="M62" i="4"/>
  <c r="M97" i="4" s="1"/>
  <c r="M98" i="4" s="1"/>
  <c r="M106" i="4" s="1"/>
  <c r="L60" i="7"/>
  <c r="K60" i="7"/>
  <c r="H60" i="7"/>
  <c r="F60" i="7"/>
  <c r="F62" i="4"/>
  <c r="F97" i="4" s="1"/>
  <c r="F98" i="4" s="1"/>
  <c r="F106" i="4" s="1"/>
  <c r="E62" i="4"/>
  <c r="E97" i="4" s="1"/>
  <c r="E98" i="4" s="1"/>
  <c r="E106" i="4" s="1"/>
  <c r="N57" i="4"/>
  <c r="C97" i="4"/>
  <c r="C98" i="4" s="1"/>
  <c r="C106" i="4" s="1"/>
  <c r="D41" i="7"/>
  <c r="K17" i="7"/>
  <c r="G53" i="7"/>
  <c r="N15" i="7"/>
  <c r="N16" i="7"/>
  <c r="N14" i="7"/>
  <c r="I26" i="7"/>
  <c r="E36" i="7"/>
  <c r="G36" i="7"/>
  <c r="K36" i="7"/>
  <c r="B53" i="7"/>
  <c r="B36" i="7"/>
  <c r="F36" i="7"/>
  <c r="H36" i="7"/>
  <c r="J17" i="7"/>
  <c r="M17" i="7"/>
  <c r="F53" i="7"/>
  <c r="C17" i="7"/>
  <c r="M53" i="7"/>
  <c r="C53" i="7"/>
  <c r="D53" i="7"/>
  <c r="N108" i="7"/>
  <c r="D17" i="7"/>
  <c r="J36" i="7"/>
  <c r="H26" i="7"/>
  <c r="E41" i="7"/>
  <c r="N55" i="7"/>
  <c r="N56" i="7"/>
  <c r="N57" i="7"/>
  <c r="N58" i="7"/>
  <c r="N59" i="7"/>
  <c r="N64" i="7"/>
  <c r="N68" i="7"/>
  <c r="N69" i="7"/>
  <c r="N70" i="7"/>
  <c r="N71" i="7"/>
  <c r="N72" i="7"/>
  <c r="N74" i="7"/>
  <c r="N75" i="7"/>
  <c r="N76" i="7"/>
  <c r="N77" i="7"/>
  <c r="N78" i="7"/>
  <c r="N79" i="7"/>
  <c r="N80" i="7"/>
  <c r="N84" i="7"/>
  <c r="N85" i="7"/>
  <c r="N86" i="7"/>
  <c r="N87" i="7"/>
  <c r="N88" i="7"/>
  <c r="N89" i="7"/>
  <c r="N90" i="7"/>
  <c r="N91" i="7"/>
  <c r="N92" i="7"/>
  <c r="F41" i="7"/>
  <c r="N95" i="7"/>
  <c r="N96" i="7"/>
  <c r="N97" i="7"/>
  <c r="N98" i="7"/>
  <c r="N99" i="7"/>
  <c r="N100" i="7"/>
  <c r="L17" i="7"/>
  <c r="I36" i="7"/>
  <c r="E53" i="7"/>
  <c r="C101" i="7"/>
  <c r="N9" i="7"/>
  <c r="N13" i="7"/>
  <c r="D101" i="7"/>
  <c r="N8" i="7"/>
  <c r="N10" i="7"/>
  <c r="N11" i="7"/>
  <c r="N12" i="7"/>
  <c r="K26" i="7"/>
  <c r="L26" i="7"/>
  <c r="F101" i="7"/>
  <c r="N21" i="7"/>
  <c r="N22" i="7"/>
  <c r="N23" i="7"/>
  <c r="N24" i="7"/>
  <c r="N25" i="7"/>
  <c r="I53" i="7"/>
  <c r="G101" i="7"/>
  <c r="H101" i="7"/>
  <c r="F17" i="7"/>
  <c r="G17" i="7"/>
  <c r="M41" i="7"/>
  <c r="E26" i="7"/>
  <c r="D36" i="7"/>
  <c r="N39" i="7"/>
  <c r="N40" i="7"/>
  <c r="M26" i="7"/>
  <c r="C36" i="7"/>
  <c r="I17" i="7"/>
  <c r="N27" i="7"/>
  <c r="N47" i="7"/>
  <c r="N48" i="7"/>
  <c r="N49" i="7"/>
  <c r="N50" i="7"/>
  <c r="N51" i="7"/>
  <c r="N52" i="7"/>
  <c r="D109" i="7"/>
  <c r="M36" i="7"/>
  <c r="L36" i="7"/>
  <c r="F109" i="7"/>
  <c r="E109" i="7"/>
  <c r="N104" i="4"/>
  <c r="I109" i="7"/>
  <c r="G109" i="7"/>
  <c r="B109" i="7"/>
  <c r="M109" i="7"/>
  <c r="K109" i="7"/>
  <c r="J109" i="7"/>
  <c r="H109" i="7"/>
  <c r="C109" i="7"/>
  <c r="K41" i="7"/>
  <c r="H41" i="1"/>
  <c r="H42" i="1" s="1"/>
  <c r="F41" i="1"/>
  <c r="D41" i="1"/>
  <c r="B41" i="1"/>
  <c r="B42" i="1" s="1"/>
  <c r="N40" i="1"/>
  <c r="N41" i="1" s="1"/>
  <c r="F42" i="1"/>
  <c r="I42" i="1"/>
  <c r="G42" i="1"/>
  <c r="J42" i="1"/>
  <c r="D42" i="1"/>
  <c r="F65" i="1"/>
  <c r="F102" i="1" s="1"/>
  <c r="N46" i="7"/>
  <c r="M60" i="7"/>
  <c r="G65" i="1"/>
  <c r="G102" i="1" s="1"/>
  <c r="G103" i="1" s="1"/>
  <c r="G111" i="1" s="1"/>
  <c r="B17" i="7"/>
  <c r="B60" i="7"/>
  <c r="K63" i="7"/>
  <c r="B101" i="7"/>
  <c r="H65" i="1"/>
  <c r="N20" i="7"/>
  <c r="C60" i="7"/>
  <c r="B61" i="7"/>
  <c r="I65" i="1"/>
  <c r="I102" i="1" s="1"/>
  <c r="B62" i="4"/>
  <c r="D60" i="7"/>
  <c r="B62" i="7"/>
  <c r="N62" i="7" s="1"/>
  <c r="J65" i="1"/>
  <c r="J102" i="1" s="1"/>
  <c r="J103" i="1" s="1"/>
  <c r="J111" i="1" s="1"/>
  <c r="E60" i="7"/>
  <c r="B63" i="7"/>
  <c r="N63" i="7" s="1"/>
  <c r="N105" i="7"/>
  <c r="L65" i="1"/>
  <c r="L102" i="1" s="1"/>
  <c r="N38" i="7"/>
  <c r="N62" i="1"/>
  <c r="N67" i="7"/>
  <c r="I65" i="7" l="1"/>
  <c r="E42" i="7"/>
  <c r="D65" i="7"/>
  <c r="N26" i="7"/>
  <c r="L103" i="1"/>
  <c r="H42" i="7"/>
  <c r="D103" i="1"/>
  <c r="D111" i="1" s="1"/>
  <c r="M103" i="1"/>
  <c r="M111" i="1" s="1"/>
  <c r="I103" i="1"/>
  <c r="I111" i="1" s="1"/>
  <c r="F103" i="1"/>
  <c r="F111" i="1" s="1"/>
  <c r="D42" i="7"/>
  <c r="E65" i="7"/>
  <c r="E102" i="7" s="1"/>
  <c r="E103" i="7" s="1"/>
  <c r="E111" i="7" s="1"/>
  <c r="J65" i="7"/>
  <c r="J102" i="7" s="1"/>
  <c r="L65" i="7"/>
  <c r="L102" i="7" s="1"/>
  <c r="M65" i="7"/>
  <c r="M102" i="7" s="1"/>
  <c r="G65" i="7"/>
  <c r="G102" i="7" s="1"/>
  <c r="F65" i="7"/>
  <c r="F102" i="7" s="1"/>
  <c r="N61" i="7"/>
  <c r="C65" i="7"/>
  <c r="C102" i="7" s="1"/>
  <c r="H65" i="7"/>
  <c r="H102" i="7" s="1"/>
  <c r="N65" i="1"/>
  <c r="N102" i="1" s="1"/>
  <c r="N103" i="1" s="1"/>
  <c r="H102" i="1"/>
  <c r="H103" i="1" s="1"/>
  <c r="H111" i="1" s="1"/>
  <c r="K65" i="7"/>
  <c r="K102" i="7" s="1"/>
  <c r="K42" i="7"/>
  <c r="J42" i="7"/>
  <c r="G42" i="7"/>
  <c r="I42" i="7"/>
  <c r="N53" i="7"/>
  <c r="B42" i="7"/>
  <c r="N41" i="7"/>
  <c r="N81" i="7"/>
  <c r="I102" i="7"/>
  <c r="I103" i="7" s="1"/>
  <c r="I111" i="7" s="1"/>
  <c r="F42" i="7"/>
  <c r="C42" i="7"/>
  <c r="N17" i="7"/>
  <c r="D102" i="7"/>
  <c r="D103" i="7" s="1"/>
  <c r="D111" i="7" s="1"/>
  <c r="N93" i="7"/>
  <c r="M42" i="7"/>
  <c r="N36" i="7"/>
  <c r="L42" i="7"/>
  <c r="N42" i="1"/>
  <c r="N101" i="7"/>
  <c r="N60" i="7"/>
  <c r="B97" i="4"/>
  <c r="B98" i="4" s="1"/>
  <c r="B106" i="4" s="1"/>
  <c r="N106" i="4" s="1"/>
  <c r="N62" i="4"/>
  <c r="N97" i="4" s="1"/>
  <c r="N98" i="4" s="1"/>
  <c r="B65" i="7"/>
  <c r="H103" i="7" l="1"/>
  <c r="H111" i="7" s="1"/>
  <c r="J103" i="7"/>
  <c r="J111" i="7" s="1"/>
  <c r="K103" i="7"/>
  <c r="K111" i="7" s="1"/>
  <c r="G103" i="7"/>
  <c r="G111" i="7" s="1"/>
  <c r="C103" i="7"/>
  <c r="C111" i="7" s="1"/>
  <c r="N65" i="7"/>
  <c r="M103" i="7"/>
  <c r="M111" i="7" s="1"/>
  <c r="L103" i="7"/>
  <c r="F103" i="7"/>
  <c r="F111" i="7" s="1"/>
  <c r="N42" i="7"/>
  <c r="B102" i="7"/>
  <c r="N102" i="7" s="1"/>
  <c r="O102" i="7" s="1"/>
  <c r="B103" i="7" l="1"/>
  <c r="B111" i="7" s="1"/>
  <c r="N103" i="7" l="1"/>
  <c r="L109" i="1"/>
  <c r="N109" i="1" s="1"/>
  <c r="N111" i="1" s="1"/>
  <c r="N108" i="4" s="1"/>
  <c r="N109" i="4" s="1"/>
  <c r="N108" i="1"/>
  <c r="L109" i="7"/>
  <c r="L111" i="7" s="1"/>
  <c r="N111" i="7" s="1"/>
  <c r="N109" i="7" l="1"/>
  <c r="L111" i="1"/>
</calcChain>
</file>

<file path=xl/sharedStrings.xml><?xml version="1.0" encoding="utf-8"?>
<sst xmlns="http://schemas.openxmlformats.org/spreadsheetml/2006/main" count="464" uniqueCount="229">
  <si>
    <t>Metro East Humane Society</t>
  </si>
  <si>
    <t>Edwardsville</t>
  </si>
  <si>
    <t>2024 Budget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</si>
  <si>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</si>
  <si>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</si>
  <si>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</si>
  <si>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</si>
  <si>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</si>
  <si>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</si>
  <si>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</si>
  <si>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</si>
  <si>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</si>
  <si>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</si>
  <si>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</si>
  <si>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</si>
  <si>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2024 Total</t>
  </si>
  <si>
    <t>Anne's notes</t>
  </si>
  <si>
    <t>Income</t>
  </si>
  <si>
    <t xml:space="preserve">   4000 Operating Income</t>
  </si>
  <si>
    <t xml:space="preserve">      40001 Revenue - Adoptions</t>
  </si>
  <si>
    <t>roughly 15% increase since year to date we're about 20% over budget</t>
  </si>
  <si>
    <t xml:space="preserve">      40002 Revenue - Microchips</t>
  </si>
  <si>
    <t>leave the same as last year</t>
  </si>
  <si>
    <t xml:space="preserve">      40005 Revenue - Spay/Neuter</t>
  </si>
  <si>
    <t xml:space="preserve">Currently 5% over actual to date; Plan to increase general low cost price; increase by 10% </t>
  </si>
  <si>
    <t xml:space="preserve">      40006 Revenue -  Vaccinations</t>
  </si>
  <si>
    <t>slight increase to reflect changes to spay/neuter program</t>
  </si>
  <si>
    <t xml:space="preserve">      40009 Revenue - Medications</t>
  </si>
  <si>
    <t>50% increase</t>
  </si>
  <si>
    <t xml:space="preserve">      40020 Revenue - Intake</t>
  </si>
  <si>
    <t>left the same</t>
  </si>
  <si>
    <t>this wasn't previously in our budget but something we started offering to TNR surgery clients</t>
  </si>
  <si>
    <t xml:space="preserve">      40065 Revenue - Tests</t>
  </si>
  <si>
    <t xml:space="preserve">increased by 60% </t>
  </si>
  <si>
    <t xml:space="preserve">      40074 Revenue - Merchandise</t>
  </si>
  <si>
    <t xml:space="preserve">   Total 4000 Operating Income</t>
  </si>
  <si>
    <t xml:space="preserve">   41000 Contributions</t>
  </si>
  <si>
    <t xml:space="preserve">      41001 Collection Boxes</t>
  </si>
  <si>
    <t xml:space="preserve">      41002 Direct Mail Campaigns</t>
  </si>
  <si>
    <t>7% increase</t>
  </si>
  <si>
    <t xml:space="preserve">      41200 Memorials</t>
  </si>
  <si>
    <t>25% increase</t>
  </si>
  <si>
    <t xml:space="preserve">      41400 Unsolicited Donations</t>
  </si>
  <si>
    <t>10% increase</t>
  </si>
  <si>
    <t xml:space="preserve">      41500 Bequests</t>
  </si>
  <si>
    <t>huge guess ; 55% increase</t>
  </si>
  <si>
    <t xml:space="preserve">      41700 Combined Federal Campaign</t>
  </si>
  <si>
    <t>50% decrease from previous years</t>
  </si>
  <si>
    <t xml:space="preserve">   Total 41000 Contributions</t>
  </si>
  <si>
    <t xml:space="preserve">   42000 Grants</t>
  </si>
  <si>
    <t xml:space="preserve">   43000 Fundraising - Events</t>
  </si>
  <si>
    <t xml:space="preserve">      43004 Other Fundraisers Income</t>
  </si>
  <si>
    <t xml:space="preserve">      43007 Calendar Income</t>
  </si>
  <si>
    <t xml:space="preserve">      43008 Woofstock Income</t>
  </si>
  <si>
    <t xml:space="preserve">   Total 43000 Fundraising - Events</t>
  </si>
  <si>
    <t xml:space="preserve">   45000 Other Income</t>
  </si>
  <si>
    <t xml:space="preserve">      45003 Rebates - Refunds / Misc.</t>
  </si>
  <si>
    <t xml:space="preserve">      45016 Investment Expenses</t>
  </si>
  <si>
    <t xml:space="preserve">      45020 Miscellaneous Income</t>
  </si>
  <si>
    <t xml:space="preserve">   Total 45000 Other Income</t>
  </si>
  <si>
    <t>Total Income</t>
  </si>
  <si>
    <t>Gross Profit</t>
  </si>
  <si>
    <t>Expenses</t>
  </si>
  <si>
    <t xml:space="preserve">   50000 Fundraising expenses</t>
  </si>
  <si>
    <t xml:space="preserve">      50003 Calendar Expense</t>
  </si>
  <si>
    <t xml:space="preserve">      50004 Woofstock  Expense</t>
  </si>
  <si>
    <t xml:space="preserve">      50009 Fundraising Events - Expenses</t>
  </si>
  <si>
    <t xml:space="preserve">      50001 Trivia Expense</t>
  </si>
  <si>
    <t>50012 Slumber Pawty Expense</t>
  </si>
  <si>
    <t xml:space="preserve">      50102 Postage/Freight - Direct Mail</t>
  </si>
  <si>
    <t xml:space="preserve">      50104 Printing - Direct Mail</t>
  </si>
  <si>
    <t xml:space="preserve">      50500 Merchandise Expense</t>
  </si>
  <si>
    <t xml:space="preserve">   Total 50000 Fundraising expenses</t>
  </si>
  <si>
    <t xml:space="preserve">   60000 Payroll Expenses</t>
  </si>
  <si>
    <t xml:space="preserve">      60005 Processing Fees</t>
  </si>
  <si>
    <t>leaving the same</t>
  </si>
  <si>
    <t xml:space="preserve">      60100 Administrative Payroll</t>
  </si>
  <si>
    <t xml:space="preserve">      60110 Administrative Bonus</t>
  </si>
  <si>
    <t xml:space="preserve">      60300 Shelter staff payroll</t>
  </si>
  <si>
    <t xml:space="preserve">      60400 Veterinarian Payroll</t>
  </si>
  <si>
    <t xml:space="preserve">      60500 Payroll Taxes - Administrative</t>
  </si>
  <si>
    <t xml:space="preserve">      60502 Payroll Taxes - Shelter</t>
  </si>
  <si>
    <t xml:space="preserve">      60504 Payroll Taxes - Veterinarian</t>
  </si>
  <si>
    <t xml:space="preserve">      60700 Insurance - Health</t>
  </si>
  <si>
    <t xml:space="preserve">      60930 Phone reimbursement</t>
  </si>
  <si>
    <t xml:space="preserve">   Total 60000 Payroll Expenses</t>
  </si>
  <si>
    <t xml:space="preserve">   70000 Shelter Administration Expenses</t>
  </si>
  <si>
    <t xml:space="preserve">      70001 Accounting Fees</t>
  </si>
  <si>
    <t>Giving our audit 10k cushion since we underestimated this year</t>
  </si>
  <si>
    <t xml:space="preserve">      70003 Postage &amp; Shipping</t>
  </si>
  <si>
    <t xml:space="preserve">      70004 Bank Charges</t>
  </si>
  <si>
    <t xml:space="preserve">      70006 Credit Card Fees</t>
  </si>
  <si>
    <t xml:space="preserve">      70007 Contracted Services</t>
  </si>
  <si>
    <t>Going to leave the same; this last year we were paying Brittany for the unicorn program but we won't be in 2024</t>
  </si>
  <si>
    <t xml:space="preserve">      70008 Dues &amp; Subscriptions</t>
  </si>
  <si>
    <t>New donor and volunteer software - Donor View = $6072; current software volgistics and bloomerang totals $5411.16 annually</t>
  </si>
  <si>
    <t xml:space="preserve">      70011 Grounds Maintenance</t>
  </si>
  <si>
    <t xml:space="preserve">      70012 Insurance</t>
  </si>
  <si>
    <t xml:space="preserve">      70015 Taxes &amp; Licenses</t>
  </si>
  <si>
    <t xml:space="preserve">      70016 Office Supplies &amp; Expenses</t>
  </si>
  <si>
    <t>Laptop purchase</t>
  </si>
  <si>
    <t xml:space="preserve">      70017 Equipment Rental</t>
  </si>
  <si>
    <t xml:space="preserve">      70018 Travel Expenses</t>
  </si>
  <si>
    <t>Best Friends Conference</t>
  </si>
  <si>
    <t xml:space="preserve">   Total 70000 Shelter Administration Expenses</t>
  </si>
  <si>
    <t xml:space="preserve">   80000 Shelter Operations Expenses</t>
  </si>
  <si>
    <t xml:space="preserve">      80001 Medical Supplies</t>
  </si>
  <si>
    <t xml:space="preserve">      80003 Shelter Supplies</t>
  </si>
  <si>
    <t xml:space="preserve">      80004 Repairs &amp; Maintenance</t>
  </si>
  <si>
    <t>*</t>
  </si>
  <si>
    <t xml:space="preserve">      80005 Depreciation Expenses</t>
  </si>
  <si>
    <t xml:space="preserve">      80006 Shelter Security</t>
  </si>
  <si>
    <t xml:space="preserve">      80008 Auto Expenses</t>
  </si>
  <si>
    <t xml:space="preserve">      80015 Pest Control</t>
  </si>
  <si>
    <t xml:space="preserve">      80021 Food and Litter</t>
  </si>
  <si>
    <t xml:space="preserve">      80023 Veterinary Bills</t>
  </si>
  <si>
    <t xml:space="preserve">   Total 80000 Shelter Operations Expenses</t>
  </si>
  <si>
    <t xml:space="preserve">   81000 Utilities</t>
  </si>
  <si>
    <t xml:space="preserve">      81001 Electric</t>
  </si>
  <si>
    <t xml:space="preserve">      81002 Gas</t>
  </si>
  <si>
    <t xml:space="preserve">      81003 Water</t>
  </si>
  <si>
    <t xml:space="preserve">      81004 Telephone</t>
  </si>
  <si>
    <t xml:space="preserve">      81006 Trash</t>
  </si>
  <si>
    <t xml:space="preserve">      81007 Internet Service</t>
  </si>
  <si>
    <t xml:space="preserve">   Total 81000 Utilities</t>
  </si>
  <si>
    <t>Total Expenses</t>
  </si>
  <si>
    <t>Net Operating Income</t>
  </si>
  <si>
    <t>Other Income</t>
  </si>
  <si>
    <t xml:space="preserve">      45010 Interest Income</t>
  </si>
  <si>
    <t xml:space="preserve">      45011 Dividends</t>
  </si>
  <si>
    <t xml:space="preserve">      Gillham Trust Transfer</t>
  </si>
  <si>
    <t xml:space="preserve">      Savings - use for opertaions</t>
  </si>
  <si>
    <t>Total Other Income</t>
  </si>
  <si>
    <t>Net Income</t>
  </si>
  <si>
    <t>Shelter Committee Expense Budget</t>
  </si>
  <si>
    <t>Quarter</t>
  </si>
  <si>
    <t>Expense</t>
  </si>
  <si>
    <t>Budget</t>
  </si>
  <si>
    <t>Actual</t>
  </si>
  <si>
    <t>Difference</t>
  </si>
  <si>
    <t>Reference</t>
  </si>
  <si>
    <t>Donor Wall</t>
  </si>
  <si>
    <t xml:space="preserve">New Pantry shed and shelving </t>
  </si>
  <si>
    <t xml:space="preserve">Mulch/front hill beautification </t>
  </si>
  <si>
    <t>Miscellaneous</t>
  </si>
  <si>
    <t>Total Expenses:</t>
  </si>
  <si>
    <t>*Will be capitalized</t>
  </si>
  <si>
    <t>Capital Campaign for new van - $40,000</t>
  </si>
  <si>
    <t>2024 Fundraising Plan</t>
  </si>
  <si>
    <t>Woofstock</t>
  </si>
  <si>
    <t>Calendar</t>
  </si>
  <si>
    <t>Spring Trivia</t>
  </si>
  <si>
    <t>Other Fundraisers</t>
  </si>
  <si>
    <t>Give STL Day</t>
  </si>
  <si>
    <t>CFC Campaign</t>
  </si>
  <si>
    <t>Yappy Pawlidays</t>
  </si>
  <si>
    <t>Grants</t>
  </si>
  <si>
    <t>Slumber Pawty</t>
  </si>
  <si>
    <r>
      <rPr>
        <sz val="11"/>
        <color rgb="FF000000"/>
        <rFont val="Noto Sans Symbols"/>
      </rPr>
      <t>·</t>
    </r>
    <r>
      <rPr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Woofstock-$20,000</t>
    </r>
  </si>
  <si>
    <r>
      <rPr>
        <sz val="11"/>
        <color rgb="FF000000"/>
        <rFont val="Courier New"/>
        <family val="1"/>
      </rP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"/>
        <family val="2"/>
      </rPr>
      <t>Increase by $5,000 from previous year</t>
    </r>
  </si>
  <si>
    <r>
      <rPr>
        <sz val="11"/>
        <color rgb="FF000000"/>
        <rFont val="Noto Sans Symbols"/>
      </rPr>
      <t>·</t>
    </r>
    <r>
      <rPr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Calendar-$15,000</t>
    </r>
  </si>
  <si>
    <r>
      <rPr>
        <sz val="11"/>
        <color rgb="FF000000"/>
        <rFont val="Courier New"/>
        <family val="1"/>
      </rP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"/>
        <family val="2"/>
      </rPr>
      <t>Increase by $5,000 from previous year</t>
    </r>
  </si>
  <si>
    <r>
      <rPr>
        <sz val="11"/>
        <color rgb="FF000000"/>
        <rFont val="Noto Sans Symbols"/>
      </rPr>
      <t>·</t>
    </r>
    <r>
      <rPr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Spring Trivia-$18,000</t>
    </r>
  </si>
  <si>
    <r>
      <rPr>
        <sz val="11"/>
        <color rgb="FF000000"/>
        <rFont val="Courier New"/>
        <family val="1"/>
      </rP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"/>
        <family val="2"/>
      </rPr>
      <t>Increase by $6,000 from previous year</t>
    </r>
  </si>
  <si>
    <r>
      <rPr>
        <sz val="11"/>
        <color rgb="FF000000"/>
        <rFont val="Noto Sans Symbols"/>
      </rPr>
      <t>·</t>
    </r>
    <r>
      <rPr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Other Fundraisers-$22,000</t>
    </r>
  </si>
  <si>
    <r>
      <rPr>
        <sz val="11"/>
        <color rgb="FF000000"/>
        <rFont val="Courier New"/>
        <family val="1"/>
      </rP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Corporate Giving (Cuddle Buddies sponsors, adoption sponsorships, etc.)-$10,000</t>
    </r>
  </si>
  <si>
    <r>
      <rPr>
        <sz val="11"/>
        <color rgb="FF000000"/>
        <rFont val="Courier New"/>
        <family val="1"/>
      </rP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"/>
        <family val="2"/>
      </rPr>
      <t>Third Party Events (Dine to Donates, Give Back Days, etc.)-$7,000</t>
    </r>
  </si>
  <si>
    <r>
      <rPr>
        <sz val="11"/>
        <color rgb="FF000000"/>
        <rFont val="Courier New"/>
        <family val="1"/>
      </rP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"/>
        <family val="2"/>
      </rPr>
      <t>Merchandise Campaigns (All Pro, Bonfire, etc.)-$5,000</t>
    </r>
  </si>
  <si>
    <r>
      <rPr>
        <sz val="11"/>
        <color rgb="FF000000"/>
        <rFont val="Noto Sans Symbols"/>
      </rPr>
      <t>·</t>
    </r>
    <r>
      <rPr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Giving STL Day-$5,000</t>
    </r>
  </si>
  <si>
    <r>
      <rPr>
        <sz val="11"/>
        <color rgb="FF000000"/>
        <rFont val="Noto Sans Symbols"/>
      </rPr>
      <t>·</t>
    </r>
    <r>
      <rPr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Combined Federal Campaign-$3,000</t>
    </r>
  </si>
  <si>
    <r>
      <rPr>
        <sz val="11"/>
        <color rgb="FF000000"/>
        <rFont val="Noto Sans Symbols"/>
      </rPr>
      <t>·</t>
    </r>
    <r>
      <rPr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Yappy Pawlidays-$15,000</t>
    </r>
  </si>
  <si>
    <r>
      <rPr>
        <sz val="11"/>
        <color rgb="FF000000"/>
        <rFont val="Courier New"/>
        <family val="1"/>
      </rP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Giving Tuesday (November)-$5,000</t>
    </r>
  </si>
  <si>
    <r>
      <rPr>
        <sz val="11"/>
        <color rgb="FF000000"/>
        <rFont val="Noto Sans Symbols"/>
      </rPr>
      <t>·</t>
    </r>
    <r>
      <rPr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Grants-$100,000</t>
    </r>
  </si>
  <si>
    <r>
      <rPr>
        <sz val="11"/>
        <color rgb="FF000000"/>
        <rFont val="Noto Sans Symbols"/>
      </rPr>
      <t>·</t>
    </r>
    <r>
      <rPr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*Slumber Pawty-$12,000</t>
    </r>
  </si>
  <si>
    <t>Highland</t>
  </si>
  <si>
    <t>all operating income increased</t>
  </si>
  <si>
    <t>Stray Hold</t>
  </si>
  <si>
    <t>Bar Crawl</t>
  </si>
  <si>
    <t>Party Rentals</t>
  </si>
  <si>
    <t xml:space="preserve">      43012 Cosmic Bingo</t>
  </si>
  <si>
    <t xml:space="preserve">      50010 Cosmic Bingo Expense</t>
  </si>
  <si>
    <t xml:space="preserve">      60502 Payroll Taxes - Veterinarian</t>
  </si>
  <si>
    <t>On Edwardsville bdgt</t>
  </si>
  <si>
    <t>80006 Shelter Security</t>
  </si>
  <si>
    <t>edwardsville</t>
  </si>
  <si>
    <t>combined</t>
  </si>
  <si>
    <t>Highland Shelter Committee Expense Budget</t>
  </si>
  <si>
    <t>Kennel and Side Room Paint</t>
  </si>
  <si>
    <t>Murals/Donor Wall</t>
  </si>
  <si>
    <t>Water Heater (potentially)</t>
  </si>
  <si>
    <t>2022 Fundraising Plan – Highland</t>
  </si>
  <si>
    <t>Fall Bingo</t>
  </si>
  <si>
    <t>Donation Boxes</t>
  </si>
  <si>
    <t>Event</t>
  </si>
  <si>
    <t>*Slumber Pawty</t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</si>
  <si>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Fall Bingo-$18,000</t>
    </r>
  </si>
  <si>
    <r>
      <rPr>
        <sz val="11"/>
        <color theme="1"/>
        <rFont val="Courier New"/>
        <family val="1"/>
      </rP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Increase of $2,000 from the previous year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</si>
  <si>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Donation Boxes-$6,000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</si>
  <si>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Party Room Rentals-$3,000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</si>
  <si>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Other Fundraisers-10,000</t>
    </r>
  </si>
  <si>
    <r>
      <rPr>
        <sz val="11"/>
        <color theme="1"/>
        <rFont val="Courier New"/>
        <family val="1"/>
      </rP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Corporate Giving (Cuddle Buddies sponsors, adoption sponsorships, etc.)-$1,500</t>
    </r>
  </si>
  <si>
    <r>
      <rPr>
        <sz val="11"/>
        <color theme="1"/>
        <rFont val="Courier New"/>
        <family val="1"/>
      </rP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Third Party Events (Dine to Donates, Give Back Days, etc.)-$4,500</t>
    </r>
  </si>
  <si>
    <r>
      <rPr>
        <sz val="11"/>
        <color theme="1"/>
        <rFont val="Courier New"/>
        <family val="1"/>
      </rP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Merchandise Campaign (All Pro, Bonfire, etc.)-$2,000</t>
    </r>
  </si>
  <si>
    <r>
      <rPr>
        <sz val="11"/>
        <color theme="1"/>
        <rFont val="Courier New"/>
        <family val="1"/>
      </rP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Greenhouse Wine Night(s)-$1,000</t>
    </r>
  </si>
  <si>
    <r>
      <rPr>
        <sz val="11"/>
        <color theme="1"/>
        <rFont val="Courier New"/>
        <family val="1"/>
      </rP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Cats on Mats-$1,000</t>
    </r>
  </si>
  <si>
    <r>
      <rPr>
        <b/>
        <sz val="12"/>
        <color theme="1"/>
        <rFont val="Noto Sans Symbols"/>
      </rPr>
      <t>·</t>
    </r>
    <r>
      <rPr>
        <b/>
        <sz val="12"/>
        <color theme="1"/>
        <rFont val="Times New Roman"/>
        <family val="1"/>
      </rPr>
      <t xml:space="preserve">      New event </t>
    </r>
    <r>
      <rPr>
        <b/>
        <sz val="12"/>
        <color theme="1"/>
        <rFont val="Calibri"/>
        <family val="2"/>
      </rPr>
      <t>-$3,000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</si>
  <si>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Yappy Pawlidays-$4,000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</si>
  <si>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Grants-$20,000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</si>
  <si>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*Slumber Pawty-$5,000</t>
    </r>
  </si>
  <si>
    <t>Edwardsville &amp; Highland</t>
  </si>
  <si>
    <t>acct depends on location</t>
  </si>
  <si>
    <t xml:space="preserve">                 Party Rentals (Highland)</t>
  </si>
  <si>
    <t xml:space="preserve">      40022 Revenue - Trap Rental</t>
  </si>
  <si>
    <t>41000 Contributions</t>
  </si>
  <si>
    <t>4000 Operating Income</t>
  </si>
  <si>
    <t>42000 Grants</t>
  </si>
  <si>
    <t>43000 Fundraising - Events</t>
  </si>
  <si>
    <t xml:space="preserve">      43015 Slumber Pawty</t>
  </si>
  <si>
    <t xml:space="preserve">      43019 GIVE STL</t>
  </si>
  <si>
    <t xml:space="preserve">      Trivia</t>
  </si>
  <si>
    <t>Based on average of 2023 YTD</t>
  </si>
  <si>
    <t xml:space="preserve">      Savings - use for operations</t>
  </si>
  <si>
    <t xml:space="preserve">      43012 Trivia/Cosmic Bingo</t>
  </si>
  <si>
    <t xml:space="preserve">     Give STL</t>
  </si>
  <si>
    <t xml:space="preserve">      70010 Staff Education</t>
  </si>
  <si>
    <t xml:space="preserve">     Van Purchase Campaign</t>
  </si>
  <si>
    <t xml:space="preserve">      Van Purchase</t>
  </si>
  <si>
    <t xml:space="preserve">  </t>
  </si>
  <si>
    <t xml:space="preserve">     Van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</si>
</sst>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\ _€"/>
    <numFmt numFmtId="165" formatCode="_(* #,##0_);_(* \(#,##0\);_(* &quot;-&quot;??_);_(@_)"/>
    <numFmt numFmtId="166" formatCode="_(&quot;$&quot;* #,##0_);_(&quot;$&quot;* \(#,##0\);_(&quot;$&quot;* &quot;-&quot;??_);_(@_)"/>
    <numFmt numFmtId="167" formatCode="&quot;$&quot;#,##0"/>
    <numFmt numFmtId="168" formatCode="&quot;$&quot;#,##0.00"/>
  </numFmts>
  <fonts count="41">
    <font>
      <sz val="11"/>
      <color theme="1"/>
      <name val="Calibri"/>
      <scheme val="minor"/>
    </font>
    <font>
      <b/>
      <sz val="14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7030A0"/>
      <name val="Calibri"/>
      <family val="2"/>
    </font>
    <font>
      <sz val="8"/>
      <color theme="1"/>
      <name val="Arial"/>
      <family val="2"/>
    </font>
    <font>
      <sz val="8"/>
      <color rgb="FF7030A0"/>
      <name val="Arial"/>
      <family val="2"/>
    </font>
    <font>
      <b/>
      <sz val="16"/>
      <color theme="1"/>
      <name val="Calibri"/>
      <family val="2"/>
    </font>
    <font>
      <sz val="11"/>
      <color theme="0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Noto Sans Symbols"/>
    </font>
    <font>
      <sz val="11"/>
      <color rgb="FF000000"/>
      <name val="Courier New"/>
      <family val="1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1"/>
      <color rgb="FF7030A0"/>
      <name val="Arial"/>
      <family val="2"/>
    </font>
    <font>
      <sz val="11"/>
      <color theme="1"/>
      <name val="Calibri"/>
      <family val="2"/>
    </font>
    <font>
      <sz val="11"/>
      <color rgb="FFFFFFFF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Noto Sans Symbols"/>
    </font>
    <font>
      <sz val="11"/>
      <color theme="1"/>
      <name val="Courier New"/>
      <family val="1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7"/>
      <color rgb="FF000000"/>
      <name val="Times New Roman"/>
      <family val="1"/>
    </font>
    <font>
      <sz val="7"/>
      <color theme="1"/>
      <name val="Times New Roman"/>
      <family val="1"/>
    </font>
    <font>
      <b/>
      <sz val="12"/>
      <color theme="1"/>
      <name val="Noto Sans Symbols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5B9BD5"/>
        <bgColor rgb="FF5B9BD5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44" fontId="38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wrapText="1"/>
    </xf>
    <xf numFmtId="0" fontId="7" fillId="0" borderId="0" xfId="0" applyFont="1"/>
    <xf numFmtId="165" fontId="3" fillId="0" borderId="3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0" fontId="5" fillId="0" borderId="4" xfId="0" applyFont="1" applyBorder="1" applyAlignment="1">
      <alignment horizontal="left" wrapText="1"/>
    </xf>
    <xf numFmtId="166" fontId="5" fillId="0" borderId="5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/>
    </xf>
    <xf numFmtId="0" fontId="2" fillId="0" borderId="4" xfId="0" applyFont="1" applyBorder="1"/>
    <xf numFmtId="0" fontId="5" fillId="0" borderId="1" xfId="0" applyFont="1" applyBorder="1" applyAlignment="1">
      <alignment horizontal="left" wrapText="1"/>
    </xf>
    <xf numFmtId="165" fontId="6" fillId="0" borderId="1" xfId="0" applyNumberFormat="1" applyFont="1" applyBorder="1" applyAlignment="1">
      <alignment wrapText="1"/>
    </xf>
    <xf numFmtId="165" fontId="8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3" fillId="0" borderId="3" xfId="0" applyNumberFormat="1" applyFont="1" applyBorder="1" applyAlignment="1">
      <alignment horizontal="right"/>
    </xf>
    <xf numFmtId="165" fontId="2" fillId="0" borderId="0" xfId="0" applyNumberFormat="1" applyFont="1"/>
    <xf numFmtId="44" fontId="2" fillId="0" borderId="0" xfId="0" applyNumberFormat="1" applyFont="1"/>
    <xf numFmtId="44" fontId="7" fillId="0" borderId="0" xfId="0" applyNumberFormat="1" applyFont="1"/>
    <xf numFmtId="0" fontId="11" fillId="2" borderId="6" xfId="0" applyFont="1" applyFill="1" applyBorder="1"/>
    <xf numFmtId="0" fontId="2" fillId="0" borderId="8" xfId="0" applyFont="1" applyBorder="1"/>
    <xf numFmtId="8" fontId="2" fillId="0" borderId="8" xfId="0" applyNumberFormat="1" applyFont="1" applyBorder="1"/>
    <xf numFmtId="0" fontId="2" fillId="0" borderId="8" xfId="0" applyFont="1" applyBorder="1" applyAlignment="1">
      <alignment wrapText="1"/>
    </xf>
    <xf numFmtId="0" fontId="11" fillId="2" borderId="8" xfId="0" applyFont="1" applyFill="1" applyBorder="1"/>
    <xf numFmtId="8" fontId="11" fillId="2" borderId="8" xfId="0" applyNumberFormat="1" applyFont="1" applyFill="1" applyBorder="1"/>
    <xf numFmtId="0" fontId="14" fillId="0" borderId="10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5" fillId="0" borderId="13" xfId="0" applyFont="1" applyBorder="1" applyAlignment="1">
      <alignment vertical="center" wrapText="1"/>
    </xf>
    <xf numFmtId="6" fontId="15" fillId="0" borderId="13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vertical="center" wrapText="1"/>
    </xf>
    <xf numFmtId="0" fontId="2" fillId="0" borderId="13" xfId="0" applyFont="1" applyBorder="1" applyAlignment="1">
      <alignment wrapText="1"/>
    </xf>
    <xf numFmtId="0" fontId="14" fillId="0" borderId="0" xfId="0" applyFont="1" applyAlignment="1">
      <alignment vertical="center" wrapText="1"/>
    </xf>
    <xf numFmtId="6" fontId="15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6" fontId="3" fillId="0" borderId="0" xfId="0" applyNumberFormat="1" applyFont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7" fontId="2" fillId="0" borderId="0" xfId="0" applyNumberFormat="1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wrapText="1"/>
    </xf>
    <xf numFmtId="165" fontId="18" fillId="0" borderId="0" xfId="0" applyNumberFormat="1" applyFont="1"/>
    <xf numFmtId="165" fontId="20" fillId="0" borderId="2" xfId="0" applyNumberFormat="1" applyFont="1" applyBorder="1"/>
    <xf numFmtId="0" fontId="21" fillId="0" borderId="0" xfId="0" applyFont="1" applyAlignment="1">
      <alignment horizontal="left" wrapText="1"/>
    </xf>
    <xf numFmtId="166" fontId="20" fillId="0" borderId="3" xfId="0" applyNumberFormat="1" applyFont="1" applyBorder="1"/>
    <xf numFmtId="165" fontId="18" fillId="0" borderId="4" xfId="0" applyNumberFormat="1" applyFont="1" applyBorder="1"/>
    <xf numFmtId="0" fontId="18" fillId="0" borderId="4" xfId="0" applyFont="1" applyBorder="1"/>
    <xf numFmtId="165" fontId="18" fillId="0" borderId="1" xfId="0" applyNumberFormat="1" applyFont="1" applyBorder="1"/>
    <xf numFmtId="168" fontId="20" fillId="0" borderId="2" xfId="0" applyNumberFormat="1" applyFont="1" applyBorder="1"/>
    <xf numFmtId="0" fontId="22" fillId="0" borderId="0" xfId="0" applyFont="1"/>
    <xf numFmtId="44" fontId="18" fillId="0" borderId="0" xfId="0" applyNumberFormat="1" applyFont="1"/>
    <xf numFmtId="44" fontId="22" fillId="0" borderId="0" xfId="0" applyNumberFormat="1" applyFont="1"/>
    <xf numFmtId="0" fontId="20" fillId="0" borderId="0" xfId="0" applyFont="1"/>
    <xf numFmtId="0" fontId="24" fillId="3" borderId="20" xfId="0" applyFont="1" applyFill="1" applyBorder="1" applyAlignment="1">
      <alignment wrapText="1"/>
    </xf>
    <xf numFmtId="0" fontId="23" fillId="0" borderId="21" xfId="0" applyFont="1" applyBorder="1" applyAlignment="1">
      <alignment horizontal="right" wrapText="1"/>
    </xf>
    <xf numFmtId="0" fontId="23" fillId="0" borderId="22" xfId="0" applyFont="1" applyBorder="1" applyAlignment="1">
      <alignment wrapText="1"/>
    </xf>
    <xf numFmtId="8" fontId="23" fillId="0" borderId="22" xfId="0" applyNumberFormat="1" applyFont="1" applyBorder="1" applyAlignment="1">
      <alignment horizontal="right" wrapText="1"/>
    </xf>
    <xf numFmtId="0" fontId="2" fillId="0" borderId="21" xfId="0" applyFont="1" applyBorder="1" applyAlignment="1">
      <alignment horizontal="right" wrapText="1"/>
    </xf>
    <xf numFmtId="0" fontId="2" fillId="0" borderId="22" xfId="0" applyFont="1" applyBorder="1" applyAlignment="1">
      <alignment wrapText="1"/>
    </xf>
    <xf numFmtId="8" fontId="2" fillId="0" borderId="22" xfId="0" applyNumberFormat="1" applyFont="1" applyBorder="1" applyAlignment="1">
      <alignment horizontal="right" wrapText="1"/>
    </xf>
    <xf numFmtId="0" fontId="23" fillId="0" borderId="21" xfId="0" applyFont="1" applyBorder="1" applyAlignment="1">
      <alignment wrapText="1"/>
    </xf>
    <xf numFmtId="8" fontId="23" fillId="0" borderId="0" xfId="0" applyNumberFormat="1" applyFont="1"/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10" xfId="0" applyFont="1" applyBorder="1" applyAlignment="1">
      <alignment vertical="center" wrapText="1"/>
    </xf>
    <xf numFmtId="0" fontId="23" fillId="0" borderId="11" xfId="0" applyFont="1" applyBorder="1" applyAlignment="1">
      <alignment wrapText="1"/>
    </xf>
    <xf numFmtId="0" fontId="23" fillId="0" borderId="12" xfId="0" applyFont="1" applyBorder="1" applyAlignment="1">
      <alignment wrapText="1"/>
    </xf>
    <xf numFmtId="0" fontId="28" fillId="0" borderId="13" xfId="0" applyFont="1" applyBorder="1" applyAlignment="1">
      <alignment vertical="center" wrapText="1"/>
    </xf>
    <xf numFmtId="6" fontId="28" fillId="0" borderId="13" xfId="0" applyNumberFormat="1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 wrapText="1"/>
    </xf>
    <xf numFmtId="0" fontId="27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wrapText="1"/>
    </xf>
    <xf numFmtId="6" fontId="27" fillId="0" borderId="13" xfId="0" applyNumberFormat="1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3" fontId="23" fillId="0" borderId="0" xfId="0" applyNumberFormat="1" applyFont="1"/>
    <xf numFmtId="43" fontId="31" fillId="0" borderId="1" xfId="0" applyNumberFormat="1" applyFont="1" applyBorder="1" applyAlignment="1">
      <alignment horizontal="right" wrapText="1"/>
    </xf>
    <xf numFmtId="165" fontId="23" fillId="0" borderId="0" xfId="0" applyNumberFormat="1" applyFont="1"/>
    <xf numFmtId="165" fontId="23" fillId="0" borderId="1" xfId="0" applyNumberFormat="1" applyFont="1" applyBorder="1"/>
    <xf numFmtId="0" fontId="23" fillId="0" borderId="0" xfId="0" applyFont="1"/>
    <xf numFmtId="0" fontId="32" fillId="0" borderId="0" xfId="0" applyFont="1"/>
    <xf numFmtId="165" fontId="23" fillId="0" borderId="4" xfId="0" applyNumberFormat="1" applyFont="1" applyBorder="1"/>
    <xf numFmtId="0" fontId="23" fillId="0" borderId="4" xfId="0" applyFont="1" applyBorder="1"/>
    <xf numFmtId="0" fontId="5" fillId="4" borderId="6" xfId="0" applyFont="1" applyFill="1" applyBorder="1" applyAlignment="1">
      <alignment horizontal="left" wrapText="1"/>
    </xf>
    <xf numFmtId="3" fontId="23" fillId="0" borderId="0" xfId="0" applyNumberFormat="1" applyFont="1"/>
    <xf numFmtId="165" fontId="5" fillId="0" borderId="0" xfId="0" applyNumberFormat="1" applyFont="1" applyAlignment="1">
      <alignment horizontal="right" wrapText="1"/>
    </xf>
    <xf numFmtId="0" fontId="39" fillId="0" borderId="0" xfId="0" applyFont="1"/>
    <xf numFmtId="0" fontId="3" fillId="0" borderId="0" xfId="0" applyFont="1"/>
    <xf numFmtId="0" fontId="40" fillId="0" borderId="0" xfId="0" applyFont="1"/>
    <xf numFmtId="44" fontId="20" fillId="0" borderId="0" xfId="1" applyFont="1"/>
    <xf numFmtId="0" fontId="5" fillId="0" borderId="6" xfId="0" applyFont="1" applyBorder="1" applyAlignment="1">
      <alignment horizontal="left" wrapText="1"/>
    </xf>
    <xf numFmtId="165" fontId="18" fillId="0" borderId="6" xfId="0" applyNumberFormat="1" applyFont="1" applyBorder="1"/>
    <xf numFmtId="0" fontId="18" fillId="0" borderId="6" xfId="0" applyFont="1" applyBorder="1"/>
    <xf numFmtId="165" fontId="6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/>
    </xf>
    <xf numFmtId="0" fontId="2" fillId="0" borderId="6" xfId="0" applyFont="1" applyBorder="1"/>
    <xf numFmtId="0" fontId="7" fillId="0" borderId="6" xfId="0" applyFont="1" applyBorder="1"/>
    <xf numFmtId="165" fontId="9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165" fontId="0" fillId="0" borderId="0" xfId="0" applyNumberFormat="1"/>
    <xf numFmtId="0" fontId="10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/>
    </xf>
    <xf numFmtId="0" fontId="12" fillId="0" borderId="9" xfId="0" applyFont="1" applyBorder="1" applyAlignment="1">
      <alignment horizontal="center" vertical="center"/>
    </xf>
    <xf numFmtId="0" fontId="13" fillId="0" borderId="9" xfId="0" applyFont="1" applyBorder="1"/>
    <xf numFmtId="0" fontId="10" fillId="0" borderId="14" xfId="0" applyFont="1" applyBorder="1" applyAlignment="1">
      <alignment vertical="center" wrapText="1"/>
    </xf>
    <xf numFmtId="0" fontId="13" fillId="0" borderId="15" xfId="0" applyFont="1" applyBorder="1"/>
    <xf numFmtId="0" fontId="13" fillId="0" borderId="16" xfId="0" applyFont="1" applyBorder="1"/>
    <xf numFmtId="0" fontId="13" fillId="0" borderId="17" xfId="0" applyFont="1" applyBorder="1"/>
    <xf numFmtId="0" fontId="23" fillId="0" borderId="18" xfId="0" applyFont="1" applyBorder="1" applyAlignment="1">
      <alignment wrapText="1"/>
    </xf>
    <xf numFmtId="0" fontId="13" fillId="0" borderId="19" xfId="0" applyFont="1" applyBorder="1"/>
    <xf numFmtId="165" fontId="18" fillId="0" borderId="0" xfId="0" applyNumberFormat="1" applyFont="1" applyFill="1"/>
    <xf numFmtId="0" fontId="5" fillId="0" borderId="6" xfId="0" applyFont="1" applyFill="1" applyBorder="1" applyAlignment="1">
      <alignment horizontal="left" wrapText="1"/>
    </xf>
    <xf numFmtId="165" fontId="18" fillId="0" borderId="6" xfId="0" applyNumberFormat="1" applyFont="1" applyFill="1" applyBorder="1"/>
    <xf numFmtId="0" fontId="18" fillId="0" borderId="6" xfId="0" applyFont="1" applyFill="1" applyBorder="1"/>
    <xf numFmtId="0" fontId="0" fillId="0" borderId="0" xfId="0" applyFill="1"/>
    <xf numFmtId="0" fontId="5" fillId="0" borderId="0" xfId="0" applyFont="1" applyFill="1" applyAlignment="1">
      <alignment horizontal="left" wrapText="1"/>
    </xf>
    <xf numFmtId="166" fontId="5" fillId="0" borderId="2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Alignment="1">
      <alignment horizontal="right"/>
    </xf>
    <xf numFmtId="0" fontId="2" fillId="0" borderId="0" xfId="0" applyFont="1" applyFill="1"/>
    <xf numFmtId="165" fontId="23" fillId="0" borderId="0" xfId="0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1543050</xdr:colOff>
      <xdr:row>0</xdr:row>
      <xdr:rowOff>47625</xdr:rowOff>
    </xdr:from>
    <xdr:ext cx="1971675" cy="6762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Z1005"/>
  <sheetViews>
    <sheetView zoomScale="125" workbookViewId="0">
      <pane xSplit="4740" ySplit="2360" topLeftCell="D92" activePane="bottomLeft"/>
      <selection pane="topRight" activeCell="B1" sqref="B1"/>
      <selection pane="bottomLeft" activeCell="A103" sqref="A103:XFD103"/>
      <selection pane="bottomRight" activeCell="M107" sqref="M107"/>
    </sheetView>
  </sheetViews>
  <sheetFormatPr baseColWidth="10" defaultColWidth="14.5" defaultRowHeight="15" customHeight="1"/>
  <cols>
    <col min="1" max="1" width="27.83203125" customWidth="1"/>
    <col min="2" max="2" width="12.5" customWidth="1"/>
    <col min="3" max="3" width="11.83203125" customWidth="1"/>
    <col min="4" max="4" width="11.5" customWidth="1"/>
    <col min="5" max="5" width="12.5" customWidth="1"/>
    <col min="6" max="6" width="11.5" customWidth="1"/>
    <col min="7" max="7" width="12.5" customWidth="1"/>
    <col min="8" max="8" width="11.83203125" customWidth="1"/>
    <col min="9" max="10" width="11.5" customWidth="1"/>
    <col min="11" max="11" width="12.5" customWidth="1"/>
    <col min="12" max="12" width="11.83203125" customWidth="1"/>
    <col min="13" max="13" width="11.5" customWidth="1"/>
    <col min="14" max="14" width="13.5" customWidth="1"/>
    <col min="15" max="16" width="17.5" customWidth="1"/>
    <col min="17" max="26" width="8.83203125" customWidth="1"/>
  </cols>
  <sheetData>
    <row r="1" spans="1:26" ht="14.25" customHeight="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" t="s">
        <v>1</v>
      </c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" t="s">
        <v>2</v>
      </c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4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6" t="s">
        <v>15</v>
      </c>
      <c r="O5" s="2" t="s">
        <v>16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7" t="s">
        <v>17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7" t="s">
        <v>214</v>
      </c>
      <c r="B7" s="8"/>
      <c r="C7" s="8"/>
      <c r="D7" s="8"/>
      <c r="E7" s="8"/>
      <c r="F7" s="9"/>
      <c r="G7" s="9"/>
      <c r="H7" s="9"/>
      <c r="I7" s="8"/>
      <c r="J7" s="8"/>
      <c r="K7" s="8"/>
      <c r="L7" s="8"/>
      <c r="M7" s="8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7" t="s">
        <v>19</v>
      </c>
      <c r="B8" s="10">
        <v>11000</v>
      </c>
      <c r="C8" s="10">
        <v>10000</v>
      </c>
      <c r="D8" s="10">
        <v>9500</v>
      </c>
      <c r="E8" s="10">
        <v>10000</v>
      </c>
      <c r="F8" s="10">
        <v>10000</v>
      </c>
      <c r="G8" s="10">
        <v>11000</v>
      </c>
      <c r="H8" s="10">
        <v>10000</v>
      </c>
      <c r="I8" s="10">
        <v>9500</v>
      </c>
      <c r="J8" s="10">
        <v>10000</v>
      </c>
      <c r="K8" s="10">
        <v>11000</v>
      </c>
      <c r="L8" s="10">
        <v>11000</v>
      </c>
      <c r="M8" s="10">
        <v>12000</v>
      </c>
      <c r="N8" s="11">
        <f t="shared" ref="N8:N16" si="0">SUM(B8:M8)</f>
        <v>125000</v>
      </c>
      <c r="O8" s="2" t="s">
        <v>20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7" t="s">
        <v>21</v>
      </c>
      <c r="B9" s="10">
        <v>400</v>
      </c>
      <c r="C9" s="10">
        <v>500</v>
      </c>
      <c r="D9" s="10">
        <v>900</v>
      </c>
      <c r="E9" s="10">
        <v>900</v>
      </c>
      <c r="F9" s="10">
        <v>900</v>
      </c>
      <c r="G9" s="10">
        <v>900</v>
      </c>
      <c r="H9" s="10">
        <v>900</v>
      </c>
      <c r="I9" s="10">
        <v>900</v>
      </c>
      <c r="J9" s="10">
        <v>900</v>
      </c>
      <c r="K9" s="10">
        <v>900</v>
      </c>
      <c r="L9" s="10">
        <v>500</v>
      </c>
      <c r="M9" s="10">
        <v>400</v>
      </c>
      <c r="N9" s="11">
        <f t="shared" si="0"/>
        <v>9000</v>
      </c>
      <c r="O9" s="2" t="s">
        <v>22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7" t="s">
        <v>23</v>
      </c>
      <c r="B10" s="10">
        <v>11000</v>
      </c>
      <c r="C10" s="10">
        <v>13000</v>
      </c>
      <c r="D10" s="10">
        <v>13000</v>
      </c>
      <c r="E10" s="10">
        <v>15000</v>
      </c>
      <c r="F10" s="10">
        <v>14000</v>
      </c>
      <c r="G10" s="10">
        <v>13000</v>
      </c>
      <c r="H10" s="10">
        <v>14000</v>
      </c>
      <c r="I10" s="10">
        <v>13000</v>
      </c>
      <c r="J10" s="10">
        <v>13000</v>
      </c>
      <c r="K10" s="10">
        <v>13000</v>
      </c>
      <c r="L10" s="10">
        <v>13000</v>
      </c>
      <c r="M10" s="10">
        <v>11000</v>
      </c>
      <c r="N10" s="11">
        <f t="shared" si="0"/>
        <v>156000</v>
      </c>
      <c r="O10" s="2" t="s">
        <v>24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7" t="s">
        <v>25</v>
      </c>
      <c r="B11" s="10">
        <v>500</v>
      </c>
      <c r="C11" s="10">
        <v>500</v>
      </c>
      <c r="D11" s="10">
        <v>3500</v>
      </c>
      <c r="E11" s="10">
        <v>3500</v>
      </c>
      <c r="F11" s="10">
        <v>3000</v>
      </c>
      <c r="G11" s="10">
        <v>3000</v>
      </c>
      <c r="H11" s="10">
        <v>3500</v>
      </c>
      <c r="I11" s="10">
        <v>3000</v>
      </c>
      <c r="J11" s="10">
        <v>3000</v>
      </c>
      <c r="K11" s="10">
        <v>3500</v>
      </c>
      <c r="L11" s="10">
        <v>500</v>
      </c>
      <c r="M11" s="10">
        <v>500</v>
      </c>
      <c r="N11" s="11">
        <f t="shared" si="0"/>
        <v>28000</v>
      </c>
      <c r="O11" s="2" t="s">
        <v>26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7" t="s">
        <v>27</v>
      </c>
      <c r="B12" s="10">
        <v>75</v>
      </c>
      <c r="C12" s="10">
        <v>75</v>
      </c>
      <c r="D12" s="10">
        <v>100</v>
      </c>
      <c r="E12" s="10">
        <v>75</v>
      </c>
      <c r="F12" s="10">
        <v>75</v>
      </c>
      <c r="G12" s="10">
        <v>100</v>
      </c>
      <c r="H12" s="10">
        <v>75</v>
      </c>
      <c r="I12" s="10">
        <v>75</v>
      </c>
      <c r="J12" s="10">
        <v>100</v>
      </c>
      <c r="K12" s="10">
        <v>75</v>
      </c>
      <c r="L12" s="10">
        <v>75</v>
      </c>
      <c r="M12" s="10">
        <v>100</v>
      </c>
      <c r="N12" s="11">
        <f t="shared" si="0"/>
        <v>1000</v>
      </c>
      <c r="O12" s="2" t="s">
        <v>28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7" t="s">
        <v>29</v>
      </c>
      <c r="B13" s="10">
        <v>100</v>
      </c>
      <c r="C13" s="10">
        <v>100</v>
      </c>
      <c r="D13" s="10">
        <v>100</v>
      </c>
      <c r="E13" s="10">
        <v>100</v>
      </c>
      <c r="F13" s="10">
        <v>100</v>
      </c>
      <c r="G13" s="10">
        <v>100</v>
      </c>
      <c r="H13" s="10">
        <v>100</v>
      </c>
      <c r="I13" s="10">
        <v>100</v>
      </c>
      <c r="J13" s="10">
        <v>100</v>
      </c>
      <c r="K13" s="10">
        <v>100</v>
      </c>
      <c r="L13" s="10">
        <v>100</v>
      </c>
      <c r="M13" s="10">
        <v>100</v>
      </c>
      <c r="N13" s="11">
        <f t="shared" si="0"/>
        <v>1200</v>
      </c>
      <c r="O13" s="2" t="s">
        <v>30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7" t="s">
        <v>212</v>
      </c>
      <c r="B14" s="10">
        <v>100</v>
      </c>
      <c r="C14" s="10">
        <v>100</v>
      </c>
      <c r="D14" s="10">
        <v>100</v>
      </c>
      <c r="E14" s="10">
        <v>100</v>
      </c>
      <c r="F14" s="10">
        <v>100</v>
      </c>
      <c r="G14" s="10">
        <v>100</v>
      </c>
      <c r="H14" s="10">
        <v>100</v>
      </c>
      <c r="I14" s="10">
        <v>100</v>
      </c>
      <c r="J14" s="10">
        <v>100</v>
      </c>
      <c r="K14" s="10">
        <v>100</v>
      </c>
      <c r="L14" s="10">
        <v>100</v>
      </c>
      <c r="M14" s="10">
        <v>100</v>
      </c>
      <c r="N14" s="11">
        <f t="shared" si="0"/>
        <v>1200</v>
      </c>
      <c r="O14" s="2" t="s">
        <v>31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7" t="s">
        <v>32</v>
      </c>
      <c r="B15" s="10">
        <v>125</v>
      </c>
      <c r="C15" s="10">
        <v>125</v>
      </c>
      <c r="D15" s="10">
        <v>125</v>
      </c>
      <c r="E15" s="10">
        <v>125</v>
      </c>
      <c r="F15" s="10">
        <v>125</v>
      </c>
      <c r="G15" s="10">
        <v>125</v>
      </c>
      <c r="H15" s="10">
        <v>125</v>
      </c>
      <c r="I15" s="10">
        <v>125</v>
      </c>
      <c r="J15" s="10">
        <v>125</v>
      </c>
      <c r="K15" s="10">
        <v>125</v>
      </c>
      <c r="L15" s="10">
        <v>125</v>
      </c>
      <c r="M15" s="10">
        <v>125</v>
      </c>
      <c r="N15" s="11">
        <f t="shared" si="0"/>
        <v>1500</v>
      </c>
      <c r="O15" s="2" t="s">
        <v>33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7" t="s">
        <v>34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2">
        <f t="shared" si="0"/>
        <v>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7" t="s">
        <v>35</v>
      </c>
      <c r="B17" s="13">
        <f t="shared" ref="B17:N17" si="1">SUM(B8:B16)</f>
        <v>23300</v>
      </c>
      <c r="C17" s="13">
        <f t="shared" si="1"/>
        <v>24400</v>
      </c>
      <c r="D17" s="13">
        <f t="shared" si="1"/>
        <v>27325</v>
      </c>
      <c r="E17" s="13">
        <f t="shared" si="1"/>
        <v>29800</v>
      </c>
      <c r="F17" s="13">
        <f t="shared" si="1"/>
        <v>28300</v>
      </c>
      <c r="G17" s="13">
        <f t="shared" si="1"/>
        <v>28325</v>
      </c>
      <c r="H17" s="13">
        <f t="shared" si="1"/>
        <v>28800</v>
      </c>
      <c r="I17" s="13">
        <f t="shared" si="1"/>
        <v>26800</v>
      </c>
      <c r="J17" s="13">
        <f t="shared" si="1"/>
        <v>27325</v>
      </c>
      <c r="K17" s="13">
        <f t="shared" si="1"/>
        <v>28800</v>
      </c>
      <c r="L17" s="13">
        <f t="shared" si="1"/>
        <v>25400</v>
      </c>
      <c r="M17" s="13">
        <f t="shared" si="1"/>
        <v>24325</v>
      </c>
      <c r="N17" s="11">
        <f t="shared" si="1"/>
        <v>322900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7" t="s">
        <v>213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7" t="s">
        <v>225</v>
      </c>
      <c r="B19" s="14">
        <v>3500</v>
      </c>
      <c r="C19" s="14">
        <v>3500</v>
      </c>
      <c r="D19" s="14">
        <v>3500</v>
      </c>
      <c r="E19" s="14">
        <v>3500</v>
      </c>
      <c r="F19" s="14">
        <v>3500</v>
      </c>
      <c r="G19" s="14">
        <v>3500</v>
      </c>
      <c r="H19" s="14">
        <v>3500</v>
      </c>
      <c r="I19" s="14">
        <v>3500</v>
      </c>
      <c r="J19" s="14">
        <v>3500</v>
      </c>
      <c r="K19" s="14">
        <v>3500</v>
      </c>
      <c r="L19" s="14">
        <v>3500</v>
      </c>
      <c r="M19" s="14">
        <v>1500</v>
      </c>
      <c r="N19" s="11">
        <f t="shared" ref="N19:N26" si="2">SUM(B19:M19)</f>
        <v>40000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7" t="s">
        <v>37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/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1">
        <f t="shared" si="2"/>
        <v>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7" t="s">
        <v>38</v>
      </c>
      <c r="B21" s="14">
        <v>6000</v>
      </c>
      <c r="C21" s="14">
        <v>5000</v>
      </c>
      <c r="D21" s="14">
        <v>7000</v>
      </c>
      <c r="E21" s="14">
        <v>6000</v>
      </c>
      <c r="F21" s="14">
        <v>5000</v>
      </c>
      <c r="G21" s="14">
        <v>7000</v>
      </c>
      <c r="H21" s="14">
        <v>5000</v>
      </c>
      <c r="I21" s="14">
        <v>5000</v>
      </c>
      <c r="J21" s="14">
        <v>5000</v>
      </c>
      <c r="K21" s="14">
        <v>5000</v>
      </c>
      <c r="L21" s="14">
        <v>12000</v>
      </c>
      <c r="M21" s="14">
        <v>12000</v>
      </c>
      <c r="N21" s="11">
        <f t="shared" si="2"/>
        <v>80000</v>
      </c>
      <c r="O21" s="2" t="s">
        <v>39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7" t="s">
        <v>40</v>
      </c>
      <c r="B22" s="14">
        <v>1250</v>
      </c>
      <c r="C22" s="14">
        <v>1250</v>
      </c>
      <c r="D22" s="14">
        <v>1250</v>
      </c>
      <c r="E22" s="14">
        <v>1250</v>
      </c>
      <c r="F22" s="14">
        <v>1250</v>
      </c>
      <c r="G22" s="14">
        <v>1250</v>
      </c>
      <c r="H22" s="14">
        <v>1250</v>
      </c>
      <c r="I22" s="14">
        <v>1250</v>
      </c>
      <c r="J22" s="14">
        <v>1250</v>
      </c>
      <c r="K22" s="14">
        <v>1250</v>
      </c>
      <c r="L22" s="14">
        <v>1250</v>
      </c>
      <c r="M22" s="14">
        <v>1250</v>
      </c>
      <c r="N22" s="11">
        <f t="shared" si="2"/>
        <v>15000</v>
      </c>
      <c r="O22" s="2" t="s">
        <v>41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7" t="s">
        <v>42</v>
      </c>
      <c r="B23" s="14">
        <v>8800</v>
      </c>
      <c r="C23" s="14">
        <v>8800</v>
      </c>
      <c r="D23" s="14">
        <v>8800</v>
      </c>
      <c r="E23" s="14">
        <v>8800</v>
      </c>
      <c r="F23" s="14">
        <v>8800</v>
      </c>
      <c r="G23" s="14">
        <v>8800</v>
      </c>
      <c r="H23" s="14">
        <v>8800</v>
      </c>
      <c r="I23" s="14">
        <v>8800</v>
      </c>
      <c r="J23" s="14">
        <v>8800</v>
      </c>
      <c r="K23" s="14">
        <v>8800</v>
      </c>
      <c r="L23" s="14">
        <v>8800</v>
      </c>
      <c r="M23" s="14">
        <v>8800</v>
      </c>
      <c r="N23" s="11">
        <f t="shared" si="2"/>
        <v>105600</v>
      </c>
      <c r="O23" s="2" t="s">
        <v>43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7" t="s">
        <v>44</v>
      </c>
      <c r="B24" s="14">
        <v>17500</v>
      </c>
      <c r="C24" s="14">
        <v>17500</v>
      </c>
      <c r="D24" s="14">
        <v>17500</v>
      </c>
      <c r="E24" s="14">
        <v>17500</v>
      </c>
      <c r="F24" s="14">
        <v>17500</v>
      </c>
      <c r="G24" s="14">
        <v>17500</v>
      </c>
      <c r="H24" s="14">
        <v>17500</v>
      </c>
      <c r="I24" s="14">
        <v>17500</v>
      </c>
      <c r="J24" s="14">
        <v>17500</v>
      </c>
      <c r="K24" s="14">
        <v>17500</v>
      </c>
      <c r="L24" s="14">
        <v>17500</v>
      </c>
      <c r="M24" s="14">
        <v>17500</v>
      </c>
      <c r="N24" s="11">
        <f t="shared" si="2"/>
        <v>210000</v>
      </c>
      <c r="O24" s="2" t="s">
        <v>45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7" t="s">
        <v>46</v>
      </c>
      <c r="B25" s="14">
        <v>250</v>
      </c>
      <c r="C25" s="14">
        <v>250</v>
      </c>
      <c r="D25" s="14">
        <v>250</v>
      </c>
      <c r="E25" s="14">
        <v>250</v>
      </c>
      <c r="F25" s="14">
        <v>250</v>
      </c>
      <c r="G25" s="14">
        <v>250</v>
      </c>
      <c r="H25" s="14">
        <v>250</v>
      </c>
      <c r="I25" s="14">
        <v>250</v>
      </c>
      <c r="J25" s="14">
        <v>250</v>
      </c>
      <c r="K25" s="14">
        <v>250</v>
      </c>
      <c r="L25" s="14">
        <v>250</v>
      </c>
      <c r="M25" s="14">
        <v>250</v>
      </c>
      <c r="N25" s="12">
        <f t="shared" si="2"/>
        <v>3000</v>
      </c>
      <c r="O25" s="15" t="s">
        <v>47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7" t="s">
        <v>48</v>
      </c>
      <c r="B26" s="13">
        <f t="shared" ref="B26:M26" si="3">SUM(B20:B25)</f>
        <v>33800</v>
      </c>
      <c r="C26" s="13">
        <f t="shared" si="3"/>
        <v>32800</v>
      </c>
      <c r="D26" s="13">
        <f t="shared" si="3"/>
        <v>34800</v>
      </c>
      <c r="E26" s="13">
        <f t="shared" si="3"/>
        <v>33800</v>
      </c>
      <c r="F26" s="13">
        <f t="shared" si="3"/>
        <v>32800</v>
      </c>
      <c r="G26" s="13">
        <f t="shared" si="3"/>
        <v>34800</v>
      </c>
      <c r="H26" s="13">
        <f t="shared" si="3"/>
        <v>32800</v>
      </c>
      <c r="I26" s="13">
        <f t="shared" si="3"/>
        <v>32800</v>
      </c>
      <c r="J26" s="13">
        <f t="shared" si="3"/>
        <v>32800</v>
      </c>
      <c r="K26" s="13">
        <f t="shared" si="3"/>
        <v>32800</v>
      </c>
      <c r="L26" s="13">
        <f t="shared" si="3"/>
        <v>39800</v>
      </c>
      <c r="M26" s="13">
        <f t="shared" si="3"/>
        <v>39800</v>
      </c>
      <c r="N26" s="12">
        <f t="shared" si="2"/>
        <v>413600</v>
      </c>
      <c r="O26" s="1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s="106" customFormat="1" ht="14.25" customHeight="1">
      <c r="A27" s="7" t="s">
        <v>215</v>
      </c>
      <c r="B27" s="103">
        <v>10000</v>
      </c>
      <c r="C27" s="103">
        <v>7000</v>
      </c>
      <c r="D27" s="103">
        <v>7000</v>
      </c>
      <c r="E27" s="103">
        <v>8000</v>
      </c>
      <c r="F27" s="103">
        <v>8000</v>
      </c>
      <c r="G27" s="103">
        <v>8000</v>
      </c>
      <c r="H27" s="103">
        <v>8000</v>
      </c>
      <c r="I27" s="103">
        <v>8000</v>
      </c>
      <c r="J27" s="103">
        <v>8000</v>
      </c>
      <c r="K27" s="103">
        <v>8000</v>
      </c>
      <c r="L27" s="103">
        <v>10000</v>
      </c>
      <c r="M27" s="103">
        <v>10000</v>
      </c>
      <c r="N27" s="11">
        <f>SUM(B27:M27)</f>
        <v>100000</v>
      </c>
      <c r="O27" s="104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</row>
    <row r="28" spans="1:26" ht="14.25" customHeight="1">
      <c r="A28" s="7" t="s">
        <v>216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1"/>
      <c r="O28" s="1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7" t="s">
        <v>51</v>
      </c>
      <c r="B29" s="14">
        <v>2000</v>
      </c>
      <c r="C29" s="14">
        <v>2000</v>
      </c>
      <c r="D29" s="14">
        <v>2000</v>
      </c>
      <c r="E29" s="14">
        <v>2000</v>
      </c>
      <c r="F29" s="14">
        <v>2000</v>
      </c>
      <c r="G29" s="14">
        <v>2000</v>
      </c>
      <c r="H29" s="14">
        <v>2000</v>
      </c>
      <c r="I29" s="14">
        <v>2000</v>
      </c>
      <c r="J29" s="14">
        <v>2000</v>
      </c>
      <c r="K29" s="14">
        <v>2000</v>
      </c>
      <c r="L29" s="14">
        <v>2000</v>
      </c>
      <c r="M29" s="14">
        <v>15000</v>
      </c>
      <c r="N29" s="11">
        <f t="shared" ref="N29:N33" si="4">SUM(B29:M29)</f>
        <v>37000</v>
      </c>
      <c r="O29" s="15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7" t="s">
        <v>52</v>
      </c>
      <c r="B30" s="14">
        <v>100</v>
      </c>
      <c r="C30" s="14"/>
      <c r="D30" s="14"/>
      <c r="E30" s="14"/>
      <c r="F30" s="14"/>
      <c r="G30" s="14">
        <v>3000</v>
      </c>
      <c r="H30" s="14">
        <v>5000</v>
      </c>
      <c r="I30" s="10">
        <v>6000</v>
      </c>
      <c r="J30" s="10">
        <v>0</v>
      </c>
      <c r="K30" s="10">
        <v>250</v>
      </c>
      <c r="L30" s="10">
        <v>250</v>
      </c>
      <c r="M30" s="10">
        <v>400</v>
      </c>
      <c r="N30" s="11">
        <f t="shared" si="4"/>
        <v>15000</v>
      </c>
      <c r="O30" s="15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7" t="s">
        <v>217</v>
      </c>
      <c r="B31" s="14"/>
      <c r="C31" s="14"/>
      <c r="D31" s="14">
        <v>15000</v>
      </c>
      <c r="E31" s="14"/>
      <c r="F31" s="14"/>
      <c r="G31" s="14"/>
      <c r="H31" s="14"/>
      <c r="I31" s="10"/>
      <c r="J31" s="10"/>
      <c r="K31" s="10"/>
      <c r="L31" s="10"/>
      <c r="M31" s="10"/>
      <c r="N31" s="11">
        <f t="shared" si="4"/>
        <v>15000</v>
      </c>
      <c r="O31" s="15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7" t="s">
        <v>53</v>
      </c>
      <c r="B32" s="14"/>
      <c r="C32" s="14"/>
      <c r="D32" s="14"/>
      <c r="E32" s="14"/>
      <c r="F32" s="14"/>
      <c r="G32" s="14"/>
      <c r="H32" s="14"/>
      <c r="I32" s="10">
        <v>5000</v>
      </c>
      <c r="J32" s="10">
        <v>15000</v>
      </c>
      <c r="K32" s="10"/>
      <c r="L32" s="10"/>
      <c r="M32" s="10"/>
      <c r="N32" s="11">
        <f t="shared" si="4"/>
        <v>20000</v>
      </c>
      <c r="O32" s="15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7" t="s">
        <v>218</v>
      </c>
      <c r="B33" s="14"/>
      <c r="C33" s="14"/>
      <c r="D33" s="14"/>
      <c r="E33" s="14"/>
      <c r="F33" s="14">
        <v>5000</v>
      </c>
      <c r="G33" s="14"/>
      <c r="H33" s="14"/>
      <c r="I33" s="10"/>
      <c r="J33" s="10"/>
      <c r="K33" s="10"/>
      <c r="L33" s="10"/>
      <c r="M33" s="10"/>
      <c r="N33" s="11">
        <f t="shared" si="4"/>
        <v>5000</v>
      </c>
      <c r="O33" s="15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7" t="s">
        <v>219</v>
      </c>
      <c r="B34" s="14"/>
      <c r="C34" s="14">
        <v>5000</v>
      </c>
      <c r="D34" s="14">
        <v>13000</v>
      </c>
      <c r="E34" s="14"/>
      <c r="F34" s="14"/>
      <c r="G34" s="14"/>
      <c r="H34" s="14"/>
      <c r="I34" s="10"/>
      <c r="J34" s="10"/>
      <c r="K34" s="10"/>
      <c r="L34" s="10"/>
      <c r="M34" s="10">
        <v>0</v>
      </c>
      <c r="N34" s="12">
        <f>SUM(B34:M34)</f>
        <v>18000</v>
      </c>
      <c r="O34" s="15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7" t="s">
        <v>54</v>
      </c>
      <c r="B35" s="13">
        <f t="shared" ref="B35:M35" si="5">SUM(B29:B34)</f>
        <v>2100</v>
      </c>
      <c r="C35" s="13">
        <f t="shared" si="5"/>
        <v>7000</v>
      </c>
      <c r="D35" s="13">
        <f t="shared" si="5"/>
        <v>30000</v>
      </c>
      <c r="E35" s="13">
        <f t="shared" si="5"/>
        <v>2000</v>
      </c>
      <c r="F35" s="13">
        <f t="shared" si="5"/>
        <v>7000</v>
      </c>
      <c r="G35" s="13">
        <f t="shared" si="5"/>
        <v>5000</v>
      </c>
      <c r="H35" s="13">
        <f t="shared" si="5"/>
        <v>7000</v>
      </c>
      <c r="I35" s="13">
        <f t="shared" si="5"/>
        <v>13000</v>
      </c>
      <c r="J35" s="13">
        <f t="shared" si="5"/>
        <v>17000</v>
      </c>
      <c r="K35" s="13">
        <f t="shared" si="5"/>
        <v>2250</v>
      </c>
      <c r="L35" s="13">
        <f t="shared" si="5"/>
        <v>2250</v>
      </c>
      <c r="M35" s="13">
        <f t="shared" si="5"/>
        <v>15400</v>
      </c>
      <c r="N35" s="11">
        <f>SUM(N29:N34)</f>
        <v>110000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7" t="s">
        <v>55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1"/>
      <c r="O36" s="2"/>
      <c r="P36" s="15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7" t="s">
        <v>56</v>
      </c>
      <c r="B37" s="10">
        <v>500</v>
      </c>
      <c r="C37" s="10">
        <v>500</v>
      </c>
      <c r="D37" s="10">
        <v>500</v>
      </c>
      <c r="E37" s="10">
        <v>500</v>
      </c>
      <c r="F37" s="10">
        <v>500</v>
      </c>
      <c r="G37" s="10">
        <v>500</v>
      </c>
      <c r="H37" s="10">
        <v>500</v>
      </c>
      <c r="I37" s="10">
        <v>500</v>
      </c>
      <c r="J37" s="10">
        <v>500</v>
      </c>
      <c r="K37" s="10">
        <v>500</v>
      </c>
      <c r="L37" s="10">
        <v>500</v>
      </c>
      <c r="M37" s="10">
        <v>500</v>
      </c>
      <c r="N37" s="11">
        <f t="shared" ref="N37:N39" si="6">SUM(B37:M37)</f>
        <v>6000</v>
      </c>
      <c r="O37" s="2" t="s">
        <v>220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7" t="s">
        <v>57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/>
      <c r="J38" s="10"/>
      <c r="K38" s="10"/>
      <c r="L38" s="10"/>
      <c r="M38" s="10"/>
      <c r="N38" s="11">
        <f t="shared" si="6"/>
        <v>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7" t="s">
        <v>58</v>
      </c>
      <c r="B39" s="10">
        <v>500</v>
      </c>
      <c r="C39" s="10">
        <v>500</v>
      </c>
      <c r="D39" s="10">
        <v>500</v>
      </c>
      <c r="E39" s="10">
        <v>500</v>
      </c>
      <c r="F39" s="10">
        <v>500</v>
      </c>
      <c r="G39" s="10">
        <v>500</v>
      </c>
      <c r="H39" s="10">
        <v>500</v>
      </c>
      <c r="I39" s="10">
        <v>500</v>
      </c>
      <c r="J39" s="10">
        <v>500</v>
      </c>
      <c r="K39" s="10">
        <v>500</v>
      </c>
      <c r="L39" s="10">
        <v>500</v>
      </c>
      <c r="M39" s="10">
        <v>500</v>
      </c>
      <c r="N39" s="12">
        <f t="shared" si="6"/>
        <v>6000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7" t="s">
        <v>59</v>
      </c>
      <c r="B40" s="13">
        <f t="shared" ref="B40:N40" si="7">SUM(B37:B39)</f>
        <v>1000</v>
      </c>
      <c r="C40" s="13">
        <f t="shared" si="7"/>
        <v>1000</v>
      </c>
      <c r="D40" s="13">
        <f t="shared" si="7"/>
        <v>1000</v>
      </c>
      <c r="E40" s="13">
        <f t="shared" si="7"/>
        <v>1000</v>
      </c>
      <c r="F40" s="13">
        <f t="shared" si="7"/>
        <v>1000</v>
      </c>
      <c r="G40" s="13">
        <f t="shared" si="7"/>
        <v>1000</v>
      </c>
      <c r="H40" s="13">
        <f t="shared" si="7"/>
        <v>1000</v>
      </c>
      <c r="I40" s="13">
        <f t="shared" si="7"/>
        <v>1000</v>
      </c>
      <c r="J40" s="13">
        <f t="shared" si="7"/>
        <v>1000</v>
      </c>
      <c r="K40" s="13">
        <f t="shared" si="7"/>
        <v>1000</v>
      </c>
      <c r="L40" s="13">
        <f t="shared" si="7"/>
        <v>1000</v>
      </c>
      <c r="M40" s="13">
        <f t="shared" si="7"/>
        <v>1000</v>
      </c>
      <c r="N40" s="16">
        <f t="shared" si="7"/>
        <v>12000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7" t="s">
        <v>60</v>
      </c>
      <c r="B41" s="17">
        <f t="shared" ref="B41:N41" si="8">B40+B35+B27+B26+B17</f>
        <v>70200</v>
      </c>
      <c r="C41" s="17">
        <f t="shared" si="8"/>
        <v>72200</v>
      </c>
      <c r="D41" s="17">
        <f t="shared" si="8"/>
        <v>100125</v>
      </c>
      <c r="E41" s="17">
        <f t="shared" si="8"/>
        <v>74600</v>
      </c>
      <c r="F41" s="17">
        <f t="shared" si="8"/>
        <v>77100</v>
      </c>
      <c r="G41" s="17">
        <f t="shared" si="8"/>
        <v>77125</v>
      </c>
      <c r="H41" s="17">
        <f t="shared" si="8"/>
        <v>77600</v>
      </c>
      <c r="I41" s="17">
        <f t="shared" si="8"/>
        <v>81600</v>
      </c>
      <c r="J41" s="17">
        <f t="shared" si="8"/>
        <v>86125</v>
      </c>
      <c r="K41" s="17">
        <f t="shared" si="8"/>
        <v>72850</v>
      </c>
      <c r="L41" s="17">
        <f t="shared" si="8"/>
        <v>78450</v>
      </c>
      <c r="M41" s="17">
        <f t="shared" si="8"/>
        <v>90525</v>
      </c>
      <c r="N41" s="18">
        <f t="shared" si="8"/>
        <v>958500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19" t="s">
        <v>61</v>
      </c>
      <c r="B42" s="20">
        <f t="shared" ref="B42:M42" si="9">B41</f>
        <v>70200</v>
      </c>
      <c r="C42" s="20">
        <f t="shared" si="9"/>
        <v>72200</v>
      </c>
      <c r="D42" s="20">
        <f t="shared" si="9"/>
        <v>100125</v>
      </c>
      <c r="E42" s="20">
        <f t="shared" si="9"/>
        <v>74600</v>
      </c>
      <c r="F42" s="20">
        <f t="shared" si="9"/>
        <v>77100</v>
      </c>
      <c r="G42" s="20">
        <f t="shared" si="9"/>
        <v>77125</v>
      </c>
      <c r="H42" s="20">
        <f t="shared" si="9"/>
        <v>77600</v>
      </c>
      <c r="I42" s="20">
        <f t="shared" si="9"/>
        <v>81600</v>
      </c>
      <c r="J42" s="20">
        <f t="shared" si="9"/>
        <v>86125</v>
      </c>
      <c r="K42" s="20">
        <f t="shared" si="9"/>
        <v>72850</v>
      </c>
      <c r="L42" s="20">
        <f t="shared" si="9"/>
        <v>78450</v>
      </c>
      <c r="M42" s="20">
        <f t="shared" si="9"/>
        <v>90525</v>
      </c>
      <c r="N42" s="21">
        <f>SUM(B42:M42)</f>
        <v>958500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4.25" customHeight="1">
      <c r="A43" s="7" t="s">
        <v>62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7" t="s">
        <v>63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7" t="s">
        <v>64</v>
      </c>
      <c r="B45" s="14"/>
      <c r="C45" s="14"/>
      <c r="D45" s="14"/>
      <c r="E45" s="14"/>
      <c r="F45" s="14"/>
      <c r="G45" s="14"/>
      <c r="H45" s="14"/>
      <c r="I45" s="14"/>
      <c r="J45" s="14"/>
      <c r="K45" s="14">
        <v>2500</v>
      </c>
      <c r="L45" s="14"/>
      <c r="M45" s="14"/>
      <c r="N45" s="11">
        <f t="shared" ref="N45:N48" si="10">SUM(B45:M45)</f>
        <v>2500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7" t="s">
        <v>65</v>
      </c>
      <c r="B46" s="14"/>
      <c r="C46" s="14"/>
      <c r="D46" s="14"/>
      <c r="E46" s="14"/>
      <c r="F46" s="14"/>
      <c r="G46" s="14"/>
      <c r="H46" s="14"/>
      <c r="I46" s="14"/>
      <c r="J46" s="14">
        <v>5000</v>
      </c>
      <c r="K46" s="14"/>
      <c r="L46" s="14"/>
      <c r="M46" s="14"/>
      <c r="N46" s="11">
        <f t="shared" si="10"/>
        <v>5000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7" t="s">
        <v>66</v>
      </c>
      <c r="B47" s="14"/>
      <c r="C47" s="14"/>
      <c r="D47" s="14">
        <v>900</v>
      </c>
      <c r="E47" s="14"/>
      <c r="F47" s="14"/>
      <c r="G47" s="14"/>
      <c r="H47" s="14"/>
      <c r="I47" s="14"/>
      <c r="J47" s="14"/>
      <c r="K47" s="14"/>
      <c r="L47" s="14">
        <v>900</v>
      </c>
      <c r="M47" s="14"/>
      <c r="N47" s="11">
        <f t="shared" si="10"/>
        <v>1800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7" t="s">
        <v>67</v>
      </c>
      <c r="B48" s="14"/>
      <c r="C48" s="14"/>
      <c r="D48" s="14">
        <v>2500</v>
      </c>
      <c r="E48" s="14"/>
      <c r="F48" s="14"/>
      <c r="G48" s="14"/>
      <c r="H48" s="14"/>
      <c r="I48" s="14"/>
      <c r="J48" s="14"/>
      <c r="K48" s="14"/>
      <c r="L48" s="14"/>
      <c r="M48" s="14"/>
      <c r="N48" s="11">
        <f t="shared" si="10"/>
        <v>2500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7" t="s">
        <v>68</v>
      </c>
      <c r="B49" s="14"/>
      <c r="C49" s="14"/>
      <c r="D49" s="14"/>
      <c r="E49" s="14">
        <v>1500</v>
      </c>
      <c r="F49" s="14"/>
      <c r="G49" s="14"/>
      <c r="H49" s="14"/>
      <c r="I49" s="14"/>
      <c r="J49" s="14"/>
      <c r="K49" s="14"/>
      <c r="L49" s="14"/>
      <c r="M49" s="14"/>
      <c r="N49" s="1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7" t="s">
        <v>69</v>
      </c>
      <c r="B50" s="14"/>
      <c r="C50" s="14"/>
      <c r="D50" s="14">
        <v>1200</v>
      </c>
      <c r="E50" s="14"/>
      <c r="F50" s="14"/>
      <c r="G50" s="14">
        <v>1400</v>
      </c>
      <c r="H50" s="14"/>
      <c r="I50" s="14"/>
      <c r="J50" s="14"/>
      <c r="K50" s="14"/>
      <c r="L50" s="14">
        <v>1200</v>
      </c>
      <c r="M50" s="14"/>
      <c r="N50" s="11">
        <f t="shared" ref="N50:N52" si="11">SUM(B50:M50)</f>
        <v>3800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7" t="s">
        <v>70</v>
      </c>
      <c r="B51" s="14"/>
      <c r="C51" s="14"/>
      <c r="D51" s="14">
        <v>4000</v>
      </c>
      <c r="E51" s="14"/>
      <c r="F51" s="14"/>
      <c r="G51" s="14">
        <v>7000</v>
      </c>
      <c r="H51" s="14"/>
      <c r="I51" s="14"/>
      <c r="J51" s="14"/>
      <c r="K51" s="14"/>
      <c r="L51" s="14">
        <v>4000</v>
      </c>
      <c r="M51" s="14"/>
      <c r="N51" s="11">
        <f t="shared" si="11"/>
        <v>15000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7" t="s">
        <v>71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2">
        <f t="shared" si="11"/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7" t="s">
        <v>72</v>
      </c>
      <c r="B53" s="13">
        <f t="shared" ref="B53:M53" si="12">SUM(B44:B52)</f>
        <v>0</v>
      </c>
      <c r="C53" s="13">
        <f t="shared" si="12"/>
        <v>0</v>
      </c>
      <c r="D53" s="13">
        <f t="shared" si="12"/>
        <v>8600</v>
      </c>
      <c r="E53" s="13">
        <f t="shared" si="12"/>
        <v>1500</v>
      </c>
      <c r="F53" s="13">
        <f t="shared" si="12"/>
        <v>0</v>
      </c>
      <c r="G53" s="13">
        <f t="shared" si="12"/>
        <v>8400</v>
      </c>
      <c r="H53" s="13">
        <f t="shared" si="12"/>
        <v>0</v>
      </c>
      <c r="I53" s="13">
        <f t="shared" si="12"/>
        <v>0</v>
      </c>
      <c r="J53" s="13">
        <f t="shared" si="12"/>
        <v>5000</v>
      </c>
      <c r="K53" s="13">
        <f t="shared" si="12"/>
        <v>2500</v>
      </c>
      <c r="L53" s="13">
        <f t="shared" si="12"/>
        <v>6100</v>
      </c>
      <c r="M53" s="13">
        <f t="shared" si="12"/>
        <v>0</v>
      </c>
      <c r="N53" s="11">
        <f>SUM(N45:N52)</f>
        <v>30600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7" t="s">
        <v>73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7" customHeight="1">
      <c r="A55" s="7" t="s">
        <v>74</v>
      </c>
      <c r="B55" s="10">
        <v>400</v>
      </c>
      <c r="C55" s="10">
        <v>400</v>
      </c>
      <c r="D55" s="10">
        <v>400</v>
      </c>
      <c r="E55" s="10">
        <v>400</v>
      </c>
      <c r="F55" s="10">
        <v>400</v>
      </c>
      <c r="G55" s="10">
        <v>400</v>
      </c>
      <c r="H55" s="10">
        <v>400</v>
      </c>
      <c r="I55" s="10">
        <v>400</v>
      </c>
      <c r="J55" s="10">
        <v>400</v>
      </c>
      <c r="K55" s="10">
        <v>400</v>
      </c>
      <c r="L55" s="10">
        <v>400</v>
      </c>
      <c r="M55" s="10">
        <v>525</v>
      </c>
      <c r="N55" s="11">
        <f t="shared" ref="N55:N65" si="13">SUM(B55:M55)</f>
        <v>4925</v>
      </c>
      <c r="O55" s="2" t="s">
        <v>75</v>
      </c>
      <c r="P55" s="15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7" t="s">
        <v>76</v>
      </c>
      <c r="B56" s="10">
        <v>10129</v>
      </c>
      <c r="C56" s="10">
        <v>10129</v>
      </c>
      <c r="D56" s="10">
        <v>10129</v>
      </c>
      <c r="E56" s="10">
        <v>10129</v>
      </c>
      <c r="F56" s="10">
        <v>10129</v>
      </c>
      <c r="G56" s="10">
        <v>10129</v>
      </c>
      <c r="H56" s="10">
        <v>10129</v>
      </c>
      <c r="I56" s="10">
        <v>10129</v>
      </c>
      <c r="J56" s="10">
        <v>10129</v>
      </c>
      <c r="K56" s="10">
        <v>10129</v>
      </c>
      <c r="L56" s="10">
        <v>10129</v>
      </c>
      <c r="M56" s="10">
        <v>10129</v>
      </c>
      <c r="N56" s="11">
        <f t="shared" si="13"/>
        <v>121548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7" t="s">
        <v>77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>
        <f t="shared" si="13"/>
        <v>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7" t="s">
        <v>78</v>
      </c>
      <c r="B58" s="10">
        <v>20018</v>
      </c>
      <c r="C58" s="10">
        <v>20018</v>
      </c>
      <c r="D58" s="10">
        <v>20018</v>
      </c>
      <c r="E58" s="10">
        <v>20018</v>
      </c>
      <c r="F58" s="10">
        <v>20018</v>
      </c>
      <c r="G58" s="10">
        <v>20018</v>
      </c>
      <c r="H58" s="10">
        <v>20018</v>
      </c>
      <c r="I58" s="10">
        <v>20018</v>
      </c>
      <c r="J58" s="10">
        <v>20018</v>
      </c>
      <c r="K58" s="10">
        <v>20018</v>
      </c>
      <c r="L58" s="10">
        <v>20018</v>
      </c>
      <c r="M58" s="10">
        <v>20018</v>
      </c>
      <c r="N58" s="11">
        <f t="shared" si="13"/>
        <v>240216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7" t="s">
        <v>79</v>
      </c>
      <c r="B59" s="10">
        <v>20123</v>
      </c>
      <c r="C59" s="10">
        <v>20123</v>
      </c>
      <c r="D59" s="10">
        <v>20123</v>
      </c>
      <c r="E59" s="10">
        <v>20123</v>
      </c>
      <c r="F59" s="10">
        <v>20123</v>
      </c>
      <c r="G59" s="10">
        <v>20123</v>
      </c>
      <c r="H59" s="10">
        <v>20123</v>
      </c>
      <c r="I59" s="10">
        <v>20123</v>
      </c>
      <c r="J59" s="10">
        <v>20123</v>
      </c>
      <c r="K59" s="10">
        <v>20123</v>
      </c>
      <c r="L59" s="10">
        <v>20123</v>
      </c>
      <c r="M59" s="10">
        <v>20123</v>
      </c>
      <c r="N59" s="11">
        <f t="shared" si="13"/>
        <v>241476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7" t="s">
        <v>80</v>
      </c>
      <c r="B60" s="10">
        <f t="shared" ref="B60:M60" si="14">B56*0.0825</f>
        <v>835.64250000000004</v>
      </c>
      <c r="C60" s="10">
        <f t="shared" si="14"/>
        <v>835.64250000000004</v>
      </c>
      <c r="D60" s="10">
        <f t="shared" si="14"/>
        <v>835.64250000000004</v>
      </c>
      <c r="E60" s="10">
        <f t="shared" si="14"/>
        <v>835.64250000000004</v>
      </c>
      <c r="F60" s="10">
        <f t="shared" si="14"/>
        <v>835.64250000000004</v>
      </c>
      <c r="G60" s="10">
        <f t="shared" si="14"/>
        <v>835.64250000000004</v>
      </c>
      <c r="H60" s="10">
        <f t="shared" si="14"/>
        <v>835.64250000000004</v>
      </c>
      <c r="I60" s="10">
        <f t="shared" si="14"/>
        <v>835.64250000000004</v>
      </c>
      <c r="J60" s="10">
        <f t="shared" si="14"/>
        <v>835.64250000000004</v>
      </c>
      <c r="K60" s="10">
        <f t="shared" si="14"/>
        <v>835.64250000000004</v>
      </c>
      <c r="L60" s="10">
        <f t="shared" si="14"/>
        <v>835.64250000000004</v>
      </c>
      <c r="M60" s="10">
        <f t="shared" si="14"/>
        <v>835.64250000000004</v>
      </c>
      <c r="N60" s="11">
        <f t="shared" si="13"/>
        <v>10027.710000000001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7" t="s">
        <v>81</v>
      </c>
      <c r="B61" s="10">
        <f t="shared" ref="B61:M61" si="15">B58*0.0825</f>
        <v>1651.4850000000001</v>
      </c>
      <c r="C61" s="10">
        <f t="shared" si="15"/>
        <v>1651.4850000000001</v>
      </c>
      <c r="D61" s="10">
        <f t="shared" si="15"/>
        <v>1651.4850000000001</v>
      </c>
      <c r="E61" s="10">
        <f t="shared" si="15"/>
        <v>1651.4850000000001</v>
      </c>
      <c r="F61" s="10">
        <f t="shared" si="15"/>
        <v>1651.4850000000001</v>
      </c>
      <c r="G61" s="10">
        <f t="shared" si="15"/>
        <v>1651.4850000000001</v>
      </c>
      <c r="H61" s="10">
        <f t="shared" si="15"/>
        <v>1651.4850000000001</v>
      </c>
      <c r="I61" s="10">
        <f t="shared" si="15"/>
        <v>1651.4850000000001</v>
      </c>
      <c r="J61" s="10">
        <f t="shared" si="15"/>
        <v>1651.4850000000001</v>
      </c>
      <c r="K61" s="10">
        <f t="shared" si="15"/>
        <v>1651.4850000000001</v>
      </c>
      <c r="L61" s="10">
        <f t="shared" si="15"/>
        <v>1651.4850000000001</v>
      </c>
      <c r="M61" s="10">
        <f t="shared" si="15"/>
        <v>1651.4850000000001</v>
      </c>
      <c r="N61" s="11">
        <f t="shared" si="13"/>
        <v>19817.820000000003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58" t="s">
        <v>82</v>
      </c>
      <c r="B62" s="10">
        <f t="shared" ref="B62:M62" si="16">B59*0.0825</f>
        <v>1660.1475</v>
      </c>
      <c r="C62" s="10">
        <f t="shared" si="16"/>
        <v>1660.1475</v>
      </c>
      <c r="D62" s="10">
        <f t="shared" si="16"/>
        <v>1660.1475</v>
      </c>
      <c r="E62" s="10">
        <f t="shared" si="16"/>
        <v>1660.1475</v>
      </c>
      <c r="F62" s="10">
        <f t="shared" si="16"/>
        <v>1660.1475</v>
      </c>
      <c r="G62" s="10">
        <f t="shared" si="16"/>
        <v>1660.1475</v>
      </c>
      <c r="H62" s="10">
        <f t="shared" si="16"/>
        <v>1660.1475</v>
      </c>
      <c r="I62" s="10">
        <f t="shared" si="16"/>
        <v>1660.1475</v>
      </c>
      <c r="J62" s="10">
        <f t="shared" si="16"/>
        <v>1660.1475</v>
      </c>
      <c r="K62" s="10">
        <f t="shared" si="16"/>
        <v>1660.1475</v>
      </c>
      <c r="L62" s="10">
        <f t="shared" si="16"/>
        <v>1660.1475</v>
      </c>
      <c r="M62" s="10">
        <f t="shared" si="16"/>
        <v>1660.1475</v>
      </c>
      <c r="N62" s="11">
        <f t="shared" si="13"/>
        <v>19921.769999999993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7" t="s">
        <v>83</v>
      </c>
      <c r="B63" s="14">
        <f t="shared" ref="B63:M63" si="17">4862/2</f>
        <v>2431</v>
      </c>
      <c r="C63" s="14">
        <f t="shared" si="17"/>
        <v>2431</v>
      </c>
      <c r="D63" s="14">
        <f t="shared" si="17"/>
        <v>2431</v>
      </c>
      <c r="E63" s="14">
        <f t="shared" si="17"/>
        <v>2431</v>
      </c>
      <c r="F63" s="14">
        <f t="shared" si="17"/>
        <v>2431</v>
      </c>
      <c r="G63" s="14">
        <f t="shared" si="17"/>
        <v>2431</v>
      </c>
      <c r="H63" s="14">
        <f t="shared" si="17"/>
        <v>2431</v>
      </c>
      <c r="I63" s="14">
        <f t="shared" si="17"/>
        <v>2431</v>
      </c>
      <c r="J63" s="14">
        <f t="shared" si="17"/>
        <v>2431</v>
      </c>
      <c r="K63" s="14">
        <f t="shared" si="17"/>
        <v>2431</v>
      </c>
      <c r="L63" s="14">
        <f t="shared" si="17"/>
        <v>2431</v>
      </c>
      <c r="M63" s="14">
        <f t="shared" si="17"/>
        <v>2431</v>
      </c>
      <c r="N63" s="11">
        <f t="shared" si="13"/>
        <v>29172</v>
      </c>
      <c r="O63" s="2"/>
      <c r="P63" s="15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3" t="s">
        <v>84</v>
      </c>
      <c r="B64" s="24"/>
      <c r="C64" s="24"/>
      <c r="D64" s="24">
        <v>700</v>
      </c>
      <c r="E64" s="24"/>
      <c r="F64" s="24"/>
      <c r="G64" s="24">
        <v>700</v>
      </c>
      <c r="H64" s="24"/>
      <c r="I64" s="24"/>
      <c r="J64" s="24">
        <v>700</v>
      </c>
      <c r="K64" s="24"/>
      <c r="L64" s="24"/>
      <c r="M64" s="24">
        <v>575</v>
      </c>
      <c r="N64" s="12">
        <f t="shared" si="13"/>
        <v>2675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7" t="s">
        <v>85</v>
      </c>
      <c r="B65" s="13">
        <f t="shared" ref="B65:M65" si="18">SUM(B55:B64)</f>
        <v>57248.275000000001</v>
      </c>
      <c r="C65" s="13">
        <f t="shared" si="18"/>
        <v>57248.275000000001</v>
      </c>
      <c r="D65" s="13">
        <f t="shared" si="18"/>
        <v>57948.275000000001</v>
      </c>
      <c r="E65" s="13">
        <f t="shared" si="18"/>
        <v>57248.275000000001</v>
      </c>
      <c r="F65" s="13">
        <f t="shared" si="18"/>
        <v>57248.275000000001</v>
      </c>
      <c r="G65" s="13">
        <f t="shared" si="18"/>
        <v>57948.275000000001</v>
      </c>
      <c r="H65" s="13">
        <f t="shared" si="18"/>
        <v>57248.275000000001</v>
      </c>
      <c r="I65" s="13">
        <f t="shared" si="18"/>
        <v>57248.275000000001</v>
      </c>
      <c r="J65" s="13">
        <f t="shared" si="18"/>
        <v>57948.275000000001</v>
      </c>
      <c r="K65" s="13">
        <f t="shared" si="18"/>
        <v>57248.275000000001</v>
      </c>
      <c r="L65" s="13">
        <f t="shared" si="18"/>
        <v>57248.275000000001</v>
      </c>
      <c r="M65" s="13">
        <f t="shared" si="18"/>
        <v>57948.275000000001</v>
      </c>
      <c r="N65" s="11">
        <f t="shared" si="13"/>
        <v>689779.30000000016</v>
      </c>
      <c r="O65" s="2"/>
      <c r="P65" s="15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7" t="s">
        <v>86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7" t="s">
        <v>87</v>
      </c>
      <c r="B67" s="10">
        <v>2500</v>
      </c>
      <c r="C67" s="10">
        <v>2500</v>
      </c>
      <c r="D67" s="10">
        <v>2500</v>
      </c>
      <c r="E67" s="10">
        <v>2500</v>
      </c>
      <c r="F67" s="10">
        <v>12500</v>
      </c>
      <c r="G67" s="10">
        <v>2500</v>
      </c>
      <c r="H67" s="10">
        <v>2500</v>
      </c>
      <c r="I67" s="10">
        <v>2500</v>
      </c>
      <c r="J67" s="10">
        <v>2500</v>
      </c>
      <c r="K67" s="10">
        <v>2500</v>
      </c>
      <c r="L67" s="10">
        <v>2500</v>
      </c>
      <c r="M67" s="10">
        <v>2500</v>
      </c>
      <c r="N67" s="11">
        <f t="shared" ref="N67:N79" si="19">SUM(B67:M67)</f>
        <v>40000</v>
      </c>
      <c r="O67" s="2" t="s">
        <v>88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7" t="s">
        <v>89</v>
      </c>
      <c r="B68" s="10">
        <v>350</v>
      </c>
      <c r="C68" s="10">
        <v>350</v>
      </c>
      <c r="D68" s="10">
        <v>350</v>
      </c>
      <c r="E68" s="10">
        <v>350</v>
      </c>
      <c r="F68" s="10">
        <v>350</v>
      </c>
      <c r="G68" s="10">
        <v>350</v>
      </c>
      <c r="H68" s="10">
        <v>350</v>
      </c>
      <c r="I68" s="10">
        <v>350</v>
      </c>
      <c r="J68" s="10">
        <v>350</v>
      </c>
      <c r="K68" s="10">
        <v>350</v>
      </c>
      <c r="L68" s="10">
        <v>350</v>
      </c>
      <c r="M68" s="10">
        <v>350</v>
      </c>
      <c r="N68" s="11">
        <f t="shared" si="19"/>
        <v>4200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7" t="s">
        <v>90</v>
      </c>
      <c r="B69" s="10">
        <v>80</v>
      </c>
      <c r="C69" s="10">
        <v>80</v>
      </c>
      <c r="D69" s="10">
        <v>80</v>
      </c>
      <c r="E69" s="10">
        <v>80</v>
      </c>
      <c r="F69" s="10">
        <v>80</v>
      </c>
      <c r="G69" s="10">
        <v>80</v>
      </c>
      <c r="H69" s="10">
        <v>80</v>
      </c>
      <c r="I69" s="10">
        <v>80</v>
      </c>
      <c r="J69" s="10">
        <v>80</v>
      </c>
      <c r="K69" s="10">
        <v>80</v>
      </c>
      <c r="L69" s="10">
        <v>80</v>
      </c>
      <c r="M69" s="10">
        <v>80</v>
      </c>
      <c r="N69" s="11">
        <f t="shared" si="19"/>
        <v>960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7" t="s">
        <v>91</v>
      </c>
      <c r="B70" s="10">
        <v>1200</v>
      </c>
      <c r="C70" s="10">
        <v>1200</v>
      </c>
      <c r="D70" s="10">
        <v>1200</v>
      </c>
      <c r="E70" s="10">
        <v>1200</v>
      </c>
      <c r="F70" s="10">
        <v>1200</v>
      </c>
      <c r="G70" s="10">
        <v>1200</v>
      </c>
      <c r="H70" s="10">
        <v>1200</v>
      </c>
      <c r="I70" s="10">
        <v>1200</v>
      </c>
      <c r="J70" s="10">
        <v>1200</v>
      </c>
      <c r="K70" s="10">
        <v>1200</v>
      </c>
      <c r="L70" s="10">
        <v>1200</v>
      </c>
      <c r="M70" s="10">
        <v>1200</v>
      </c>
      <c r="N70" s="11">
        <f t="shared" si="19"/>
        <v>14400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7" t="s">
        <v>92</v>
      </c>
      <c r="B71" s="10">
        <v>1200</v>
      </c>
      <c r="C71" s="10">
        <v>75</v>
      </c>
      <c r="D71" s="10">
        <v>75</v>
      </c>
      <c r="E71" s="10">
        <v>75</v>
      </c>
      <c r="F71" s="10">
        <v>75</v>
      </c>
      <c r="G71" s="10">
        <v>200</v>
      </c>
      <c r="H71" s="10">
        <v>75</v>
      </c>
      <c r="I71" s="10">
        <v>200</v>
      </c>
      <c r="J71" s="10">
        <v>75</v>
      </c>
      <c r="K71" s="10">
        <v>75</v>
      </c>
      <c r="L71" s="10">
        <v>75</v>
      </c>
      <c r="M71" s="10">
        <v>50</v>
      </c>
      <c r="N71" s="11">
        <f t="shared" si="19"/>
        <v>2250</v>
      </c>
      <c r="O71" s="2" t="s">
        <v>93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7" t="s">
        <v>94</v>
      </c>
      <c r="B72" s="10">
        <v>6400</v>
      </c>
      <c r="C72" s="10">
        <v>200</v>
      </c>
      <c r="D72" s="10">
        <v>200</v>
      </c>
      <c r="E72" s="10">
        <v>200</v>
      </c>
      <c r="F72" s="10">
        <v>200</v>
      </c>
      <c r="G72" s="10">
        <v>200</v>
      </c>
      <c r="H72" s="10">
        <v>200</v>
      </c>
      <c r="I72" s="10">
        <v>200</v>
      </c>
      <c r="J72" s="10">
        <v>200</v>
      </c>
      <c r="K72" s="10">
        <v>200</v>
      </c>
      <c r="L72" s="10">
        <v>200</v>
      </c>
      <c r="M72" s="10">
        <v>200</v>
      </c>
      <c r="N72" s="11">
        <f t="shared" si="19"/>
        <v>8600</v>
      </c>
      <c r="O72" s="2" t="s">
        <v>95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7" t="s">
        <v>224</v>
      </c>
      <c r="B73" s="10">
        <v>3000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1">
        <f t="shared" si="19"/>
        <v>3000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7" t="s">
        <v>96</v>
      </c>
      <c r="B74" s="10">
        <v>1000</v>
      </c>
      <c r="C74" s="10">
        <v>1000</v>
      </c>
      <c r="D74" s="10">
        <v>650</v>
      </c>
      <c r="E74" s="10">
        <v>400</v>
      </c>
      <c r="F74" s="10">
        <v>400</v>
      </c>
      <c r="G74" s="10">
        <v>400</v>
      </c>
      <c r="H74" s="10">
        <v>400</v>
      </c>
      <c r="I74" s="10">
        <v>400</v>
      </c>
      <c r="J74" s="10">
        <v>400</v>
      </c>
      <c r="K74" s="10">
        <v>400</v>
      </c>
      <c r="L74" s="10">
        <v>220</v>
      </c>
      <c r="M74" s="10">
        <v>220</v>
      </c>
      <c r="N74" s="11">
        <f t="shared" si="19"/>
        <v>5890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7" t="s">
        <v>97</v>
      </c>
      <c r="B75" s="10">
        <v>3000</v>
      </c>
      <c r="C75" s="10">
        <v>3000</v>
      </c>
      <c r="D75" s="10">
        <v>3000</v>
      </c>
      <c r="E75" s="10">
        <v>3000</v>
      </c>
      <c r="F75" s="10">
        <v>3000</v>
      </c>
      <c r="G75" s="10">
        <v>3000</v>
      </c>
      <c r="H75" s="10">
        <v>3000</v>
      </c>
      <c r="I75" s="10">
        <v>3000</v>
      </c>
      <c r="J75" s="10">
        <v>3000</v>
      </c>
      <c r="K75" s="10">
        <v>3000</v>
      </c>
      <c r="L75" s="10">
        <v>3000</v>
      </c>
      <c r="M75" s="10">
        <v>3000</v>
      </c>
      <c r="N75" s="11">
        <f t="shared" si="19"/>
        <v>36000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7" t="s">
        <v>98</v>
      </c>
      <c r="B76" s="10">
        <v>100</v>
      </c>
      <c r="C76" s="10">
        <v>0</v>
      </c>
      <c r="D76" s="10">
        <v>0</v>
      </c>
      <c r="E76" s="10">
        <v>0</v>
      </c>
      <c r="F76" s="10"/>
      <c r="G76" s="10">
        <v>250</v>
      </c>
      <c r="H76" s="10">
        <v>0</v>
      </c>
      <c r="I76" s="10"/>
      <c r="J76" s="10"/>
      <c r="K76" s="10"/>
      <c r="L76" s="10"/>
      <c r="M76" s="10"/>
      <c r="N76" s="11">
        <f t="shared" si="19"/>
        <v>350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7" t="s">
        <v>99</v>
      </c>
      <c r="B77" s="10">
        <v>1200</v>
      </c>
      <c r="C77" s="10">
        <v>200</v>
      </c>
      <c r="D77" s="10">
        <v>200</v>
      </c>
      <c r="E77" s="10">
        <v>200</v>
      </c>
      <c r="F77" s="10">
        <v>200</v>
      </c>
      <c r="G77" s="10">
        <v>200</v>
      </c>
      <c r="H77" s="10">
        <v>200</v>
      </c>
      <c r="I77" s="10">
        <v>200</v>
      </c>
      <c r="J77" s="10">
        <v>200</v>
      </c>
      <c r="K77" s="10">
        <v>200</v>
      </c>
      <c r="L77" s="10">
        <v>200</v>
      </c>
      <c r="M77" s="10">
        <v>200</v>
      </c>
      <c r="N77" s="11">
        <f t="shared" si="19"/>
        <v>3400</v>
      </c>
      <c r="O77" s="2" t="s">
        <v>100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7" t="s">
        <v>101</v>
      </c>
      <c r="B78" s="10">
        <v>350</v>
      </c>
      <c r="C78" s="10">
        <v>350</v>
      </c>
      <c r="D78" s="10">
        <v>350</v>
      </c>
      <c r="E78" s="10">
        <v>350</v>
      </c>
      <c r="F78" s="10">
        <v>350</v>
      </c>
      <c r="G78" s="10">
        <v>350</v>
      </c>
      <c r="H78" s="10">
        <v>350</v>
      </c>
      <c r="I78" s="10">
        <v>350</v>
      </c>
      <c r="J78" s="10">
        <v>350</v>
      </c>
      <c r="K78" s="10">
        <v>350</v>
      </c>
      <c r="L78" s="10">
        <v>350</v>
      </c>
      <c r="M78" s="10">
        <v>350</v>
      </c>
      <c r="N78" s="11">
        <f t="shared" si="19"/>
        <v>4200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7" t="s">
        <v>102</v>
      </c>
      <c r="B79" s="10"/>
      <c r="C79" s="10"/>
      <c r="D79" s="10"/>
      <c r="E79" s="10">
        <v>0</v>
      </c>
      <c r="F79" s="10"/>
      <c r="G79" s="10">
        <v>7000</v>
      </c>
      <c r="H79" s="10">
        <v>0</v>
      </c>
      <c r="I79" s="10"/>
      <c r="J79" s="10"/>
      <c r="K79" s="10"/>
      <c r="L79" s="10"/>
      <c r="M79" s="10"/>
      <c r="N79" s="11">
        <f t="shared" si="19"/>
        <v>7000</v>
      </c>
      <c r="O79" s="2" t="s">
        <v>103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7" t="s">
        <v>227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.75" customHeight="1">
      <c r="A81" s="7" t="s">
        <v>104</v>
      </c>
      <c r="B81" s="13">
        <f t="shared" ref="B81:M81" si="20">SUM(B67:B79)</f>
        <v>20380</v>
      </c>
      <c r="C81" s="13">
        <f t="shared" si="20"/>
        <v>8955</v>
      </c>
      <c r="D81" s="13">
        <f t="shared" si="20"/>
        <v>8605</v>
      </c>
      <c r="E81" s="13">
        <f t="shared" si="20"/>
        <v>8355</v>
      </c>
      <c r="F81" s="13">
        <f t="shared" si="20"/>
        <v>18355</v>
      </c>
      <c r="G81" s="13">
        <f t="shared" si="20"/>
        <v>15730</v>
      </c>
      <c r="H81" s="13">
        <f t="shared" si="20"/>
        <v>8355</v>
      </c>
      <c r="I81" s="13">
        <f t="shared" si="20"/>
        <v>8480</v>
      </c>
      <c r="J81" s="13">
        <f t="shared" si="20"/>
        <v>8355</v>
      </c>
      <c r="K81" s="13">
        <f t="shared" si="20"/>
        <v>8355</v>
      </c>
      <c r="L81" s="13">
        <f t="shared" si="20"/>
        <v>8175</v>
      </c>
      <c r="M81" s="13">
        <f t="shared" si="20"/>
        <v>8150</v>
      </c>
      <c r="N81" s="11">
        <f>SUM(N67:N79)</f>
        <v>130250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7" t="s">
        <v>105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7" t="s">
        <v>228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40000</v>
      </c>
      <c r="N83" s="11">
        <f t="shared" ref="N83:N87" si="21">SUM(B83:M83)</f>
        <v>40000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7" t="s">
        <v>106</v>
      </c>
      <c r="B84" s="10">
        <v>8500</v>
      </c>
      <c r="C84" s="10">
        <v>8500</v>
      </c>
      <c r="D84" s="10">
        <v>8500</v>
      </c>
      <c r="E84" s="10">
        <v>8500</v>
      </c>
      <c r="F84" s="10">
        <v>8500</v>
      </c>
      <c r="G84" s="10">
        <v>8500</v>
      </c>
      <c r="H84" s="10">
        <v>8500</v>
      </c>
      <c r="I84" s="10">
        <v>8500</v>
      </c>
      <c r="J84" s="10">
        <v>8500</v>
      </c>
      <c r="K84" s="10">
        <v>8500</v>
      </c>
      <c r="L84" s="10">
        <v>8500</v>
      </c>
      <c r="M84" s="10">
        <v>8500</v>
      </c>
      <c r="N84" s="11">
        <f t="shared" si="21"/>
        <v>102000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7" t="s">
        <v>107</v>
      </c>
      <c r="B85" s="10">
        <v>2500</v>
      </c>
      <c r="C85" s="10">
        <v>2500</v>
      </c>
      <c r="D85" s="10">
        <v>2500</v>
      </c>
      <c r="E85" s="10">
        <v>2500</v>
      </c>
      <c r="F85" s="10">
        <v>2500</v>
      </c>
      <c r="G85" s="10">
        <v>2500</v>
      </c>
      <c r="H85" s="10">
        <v>2500</v>
      </c>
      <c r="I85" s="10">
        <v>2500</v>
      </c>
      <c r="J85" s="10">
        <v>2500</v>
      </c>
      <c r="K85" s="10">
        <v>2500</v>
      </c>
      <c r="L85" s="10">
        <v>2500</v>
      </c>
      <c r="M85" s="10">
        <v>2500</v>
      </c>
      <c r="N85" s="11">
        <f t="shared" si="21"/>
        <v>30000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7" t="s">
        <v>108</v>
      </c>
      <c r="B86" s="10">
        <v>3000</v>
      </c>
      <c r="C86" s="10">
        <v>500</v>
      </c>
      <c r="D86" s="10">
        <v>500</v>
      </c>
      <c r="E86" s="10">
        <v>2500</v>
      </c>
      <c r="F86" s="10">
        <v>500</v>
      </c>
      <c r="G86" s="10">
        <v>500</v>
      </c>
      <c r="H86" s="10">
        <v>2000</v>
      </c>
      <c r="I86" s="10">
        <v>500</v>
      </c>
      <c r="J86" s="10">
        <v>500</v>
      </c>
      <c r="K86" s="10">
        <v>1000</v>
      </c>
      <c r="L86" s="10">
        <v>500</v>
      </c>
      <c r="M86" s="10">
        <v>500</v>
      </c>
      <c r="N86" s="11">
        <f t="shared" si="21"/>
        <v>12500</v>
      </c>
      <c r="O86" s="15" t="s">
        <v>109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7" t="s">
        <v>110</v>
      </c>
      <c r="B87" s="25">
        <v>2025</v>
      </c>
      <c r="C87" s="25">
        <v>2025</v>
      </c>
      <c r="D87" s="25">
        <v>2025</v>
      </c>
      <c r="E87" s="25">
        <v>2025</v>
      </c>
      <c r="F87" s="25">
        <v>2025</v>
      </c>
      <c r="G87" s="25">
        <v>2025</v>
      </c>
      <c r="H87" s="25">
        <v>2025</v>
      </c>
      <c r="I87" s="25">
        <v>2025</v>
      </c>
      <c r="J87" s="25">
        <v>2025</v>
      </c>
      <c r="K87" s="25">
        <v>2025</v>
      </c>
      <c r="L87" s="25">
        <v>2025</v>
      </c>
      <c r="M87" s="25">
        <v>2025</v>
      </c>
      <c r="N87" s="11">
        <f t="shared" si="21"/>
        <v>24300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7" t="s">
        <v>111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1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7" t="s">
        <v>112</v>
      </c>
      <c r="B89" s="10">
        <v>300</v>
      </c>
      <c r="C89" s="10">
        <v>300</v>
      </c>
      <c r="D89" s="10">
        <v>300</v>
      </c>
      <c r="E89" s="10">
        <v>300</v>
      </c>
      <c r="F89" s="10">
        <v>300</v>
      </c>
      <c r="G89" s="10">
        <v>300</v>
      </c>
      <c r="H89" s="10">
        <v>300</v>
      </c>
      <c r="I89" s="10">
        <v>300</v>
      </c>
      <c r="J89" s="10">
        <v>300</v>
      </c>
      <c r="K89" s="10">
        <v>300</v>
      </c>
      <c r="L89" s="10">
        <v>300</v>
      </c>
      <c r="M89" s="10">
        <v>300</v>
      </c>
      <c r="N89" s="11">
        <f t="shared" ref="N89:N92" si="22">SUM(B89:M89)</f>
        <v>3600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7" t="s">
        <v>113</v>
      </c>
      <c r="B90" s="10"/>
      <c r="C90" s="10"/>
      <c r="D90" s="10">
        <v>150</v>
      </c>
      <c r="E90" s="10"/>
      <c r="F90" s="10"/>
      <c r="G90" s="10">
        <v>150</v>
      </c>
      <c r="H90" s="10">
        <v>0</v>
      </c>
      <c r="I90" s="10">
        <v>0</v>
      </c>
      <c r="J90" s="10">
        <v>150</v>
      </c>
      <c r="K90" s="10"/>
      <c r="L90" s="10"/>
      <c r="M90" s="10">
        <v>150</v>
      </c>
      <c r="N90" s="11">
        <f t="shared" si="22"/>
        <v>600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7" t="s">
        <v>114</v>
      </c>
      <c r="B91" s="10">
        <v>100</v>
      </c>
      <c r="C91" s="10">
        <v>100</v>
      </c>
      <c r="D91" s="10">
        <v>100</v>
      </c>
      <c r="E91" s="10">
        <v>100</v>
      </c>
      <c r="F91" s="10">
        <v>100</v>
      </c>
      <c r="G91" s="10">
        <v>100</v>
      </c>
      <c r="H91" s="10">
        <v>100</v>
      </c>
      <c r="I91" s="10">
        <v>100</v>
      </c>
      <c r="J91" s="10">
        <v>100</v>
      </c>
      <c r="K91" s="10">
        <v>100</v>
      </c>
      <c r="L91" s="10">
        <v>100</v>
      </c>
      <c r="M91" s="10">
        <v>100</v>
      </c>
      <c r="N91" s="11">
        <f t="shared" si="22"/>
        <v>1200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7" t="s">
        <v>115</v>
      </c>
      <c r="B92" s="10">
        <v>200</v>
      </c>
      <c r="C92" s="10">
        <v>200</v>
      </c>
      <c r="D92" s="10">
        <v>200</v>
      </c>
      <c r="E92" s="10">
        <v>200</v>
      </c>
      <c r="F92" s="10">
        <v>200</v>
      </c>
      <c r="G92" s="10">
        <v>200</v>
      </c>
      <c r="H92" s="10">
        <v>200</v>
      </c>
      <c r="I92" s="10">
        <v>200</v>
      </c>
      <c r="J92" s="10">
        <v>200</v>
      </c>
      <c r="K92" s="10">
        <v>200</v>
      </c>
      <c r="L92" s="10">
        <v>200</v>
      </c>
      <c r="M92" s="10">
        <v>200</v>
      </c>
      <c r="N92" s="12">
        <f t="shared" si="22"/>
        <v>2400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7" t="s">
        <v>116</v>
      </c>
      <c r="B93" s="13">
        <f t="shared" ref="B93:M93" si="23">SUM(B84:B92)</f>
        <v>16625</v>
      </c>
      <c r="C93" s="13">
        <f t="shared" si="23"/>
        <v>14125</v>
      </c>
      <c r="D93" s="13">
        <f t="shared" si="23"/>
        <v>14275</v>
      </c>
      <c r="E93" s="13">
        <f t="shared" si="23"/>
        <v>16125</v>
      </c>
      <c r="F93" s="13">
        <f t="shared" si="23"/>
        <v>14125</v>
      </c>
      <c r="G93" s="13">
        <f t="shared" si="23"/>
        <v>14275</v>
      </c>
      <c r="H93" s="13">
        <f t="shared" si="23"/>
        <v>15625</v>
      </c>
      <c r="I93" s="13">
        <f t="shared" si="23"/>
        <v>14125</v>
      </c>
      <c r="J93" s="13">
        <f t="shared" si="23"/>
        <v>14275</v>
      </c>
      <c r="K93" s="13">
        <f t="shared" si="23"/>
        <v>14625</v>
      </c>
      <c r="L93" s="13">
        <f t="shared" si="23"/>
        <v>14125</v>
      </c>
      <c r="M93" s="13">
        <f t="shared" si="23"/>
        <v>14275</v>
      </c>
      <c r="N93" s="11">
        <f>SUM(N83:N92)</f>
        <v>216600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7" t="s">
        <v>117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7" t="s">
        <v>118</v>
      </c>
      <c r="B95" s="10">
        <v>700</v>
      </c>
      <c r="C95" s="10">
        <v>700</v>
      </c>
      <c r="D95" s="10">
        <v>700</v>
      </c>
      <c r="E95" s="10">
        <v>700</v>
      </c>
      <c r="F95" s="10">
        <v>700</v>
      </c>
      <c r="G95" s="10">
        <v>700</v>
      </c>
      <c r="H95" s="10">
        <v>700</v>
      </c>
      <c r="I95" s="10">
        <v>700</v>
      </c>
      <c r="J95" s="10">
        <v>700</v>
      </c>
      <c r="K95" s="10">
        <v>700</v>
      </c>
      <c r="L95" s="10">
        <v>700</v>
      </c>
      <c r="M95" s="10">
        <v>700</v>
      </c>
      <c r="N95" s="11">
        <f t="shared" ref="N95:N100" si="24">SUM(B95:M95)</f>
        <v>8400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7" t="s">
        <v>119</v>
      </c>
      <c r="B96" s="10">
        <v>1200</v>
      </c>
      <c r="C96" s="10">
        <v>1200</v>
      </c>
      <c r="D96" s="10">
        <v>1200</v>
      </c>
      <c r="E96" s="10">
        <v>1200</v>
      </c>
      <c r="F96" s="10">
        <v>300</v>
      </c>
      <c r="G96" s="10">
        <v>300</v>
      </c>
      <c r="H96" s="10">
        <v>300</v>
      </c>
      <c r="I96" s="10">
        <v>300</v>
      </c>
      <c r="J96" s="10">
        <v>300</v>
      </c>
      <c r="K96" s="10">
        <v>300</v>
      </c>
      <c r="L96" s="10">
        <v>600</v>
      </c>
      <c r="M96" s="10">
        <v>800</v>
      </c>
      <c r="N96" s="11">
        <f t="shared" si="24"/>
        <v>8000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7" t="s">
        <v>120</v>
      </c>
      <c r="B97" s="10">
        <v>200</v>
      </c>
      <c r="C97" s="10">
        <v>200</v>
      </c>
      <c r="D97" s="10">
        <v>200</v>
      </c>
      <c r="E97" s="10">
        <v>500</v>
      </c>
      <c r="F97" s="10">
        <v>500</v>
      </c>
      <c r="G97" s="10">
        <v>500</v>
      </c>
      <c r="H97" s="10">
        <v>500</v>
      </c>
      <c r="I97" s="10">
        <v>500</v>
      </c>
      <c r="J97" s="10">
        <v>500</v>
      </c>
      <c r="K97" s="10">
        <v>500</v>
      </c>
      <c r="L97" s="10">
        <v>200</v>
      </c>
      <c r="M97" s="10">
        <v>200</v>
      </c>
      <c r="N97" s="11">
        <f t="shared" si="24"/>
        <v>4500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7" t="s">
        <v>121</v>
      </c>
      <c r="B98" s="10">
        <v>500</v>
      </c>
      <c r="C98" s="10">
        <v>500</v>
      </c>
      <c r="D98" s="10">
        <v>500</v>
      </c>
      <c r="E98" s="10">
        <v>500</v>
      </c>
      <c r="F98" s="10">
        <v>500</v>
      </c>
      <c r="G98" s="10">
        <v>500</v>
      </c>
      <c r="H98" s="10">
        <v>500</v>
      </c>
      <c r="I98" s="10">
        <v>500</v>
      </c>
      <c r="J98" s="10">
        <v>500</v>
      </c>
      <c r="K98" s="10">
        <v>500</v>
      </c>
      <c r="L98" s="10">
        <v>500</v>
      </c>
      <c r="M98" s="10">
        <v>500</v>
      </c>
      <c r="N98" s="11">
        <f t="shared" si="24"/>
        <v>6000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7" t="s">
        <v>122</v>
      </c>
      <c r="B99" s="10">
        <v>1500</v>
      </c>
      <c r="C99" s="10">
        <v>1500</v>
      </c>
      <c r="D99" s="10">
        <v>1500</v>
      </c>
      <c r="E99" s="10">
        <v>1500</v>
      </c>
      <c r="F99" s="10">
        <v>1500</v>
      </c>
      <c r="G99" s="10">
        <v>1500</v>
      </c>
      <c r="H99" s="10">
        <v>1500</v>
      </c>
      <c r="I99" s="10">
        <v>1500</v>
      </c>
      <c r="J99" s="10">
        <v>1500</v>
      </c>
      <c r="K99" s="10">
        <v>1500</v>
      </c>
      <c r="L99" s="10">
        <v>1500</v>
      </c>
      <c r="M99" s="10">
        <v>1500</v>
      </c>
      <c r="N99" s="11">
        <f t="shared" si="24"/>
        <v>18000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7" t="s">
        <v>123</v>
      </c>
      <c r="B100" s="10">
        <v>300</v>
      </c>
      <c r="C100" s="10">
        <v>300</v>
      </c>
      <c r="D100" s="10">
        <v>300</v>
      </c>
      <c r="E100" s="10">
        <v>300</v>
      </c>
      <c r="F100" s="10">
        <v>300</v>
      </c>
      <c r="G100" s="10">
        <v>300</v>
      </c>
      <c r="H100" s="10">
        <v>300</v>
      </c>
      <c r="I100" s="10">
        <v>300</v>
      </c>
      <c r="J100" s="10">
        <v>300</v>
      </c>
      <c r="K100" s="10">
        <v>300</v>
      </c>
      <c r="L100" s="10">
        <v>300</v>
      </c>
      <c r="M100" s="10">
        <v>300</v>
      </c>
      <c r="N100" s="12">
        <f t="shared" si="24"/>
        <v>3600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7" t="s">
        <v>124</v>
      </c>
      <c r="B101" s="13">
        <f t="shared" ref="B101:N101" si="25">SUM(B95:B100)</f>
        <v>4400</v>
      </c>
      <c r="C101" s="13">
        <f t="shared" si="25"/>
        <v>4400</v>
      </c>
      <c r="D101" s="13">
        <f t="shared" si="25"/>
        <v>4400</v>
      </c>
      <c r="E101" s="13">
        <f t="shared" si="25"/>
        <v>4700</v>
      </c>
      <c r="F101" s="13">
        <f t="shared" si="25"/>
        <v>3800</v>
      </c>
      <c r="G101" s="13">
        <f t="shared" si="25"/>
        <v>3800</v>
      </c>
      <c r="H101" s="13">
        <f t="shared" si="25"/>
        <v>3800</v>
      </c>
      <c r="I101" s="13">
        <f t="shared" si="25"/>
        <v>3800</v>
      </c>
      <c r="J101" s="13">
        <f t="shared" si="25"/>
        <v>3800</v>
      </c>
      <c r="K101" s="13">
        <f t="shared" si="25"/>
        <v>3800</v>
      </c>
      <c r="L101" s="13">
        <f t="shared" si="25"/>
        <v>3800</v>
      </c>
      <c r="M101" s="13">
        <f t="shared" si="25"/>
        <v>4000</v>
      </c>
      <c r="N101" s="16">
        <f t="shared" si="25"/>
        <v>48500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7" t="s">
        <v>125</v>
      </c>
      <c r="B102" s="17">
        <f t="shared" ref="B102:N102" si="26">B101+B93+B81+B65+B53</f>
        <v>98653.274999999994</v>
      </c>
      <c r="C102" s="17">
        <f t="shared" si="26"/>
        <v>84728.274999999994</v>
      </c>
      <c r="D102" s="17">
        <f t="shared" si="26"/>
        <v>93828.274999999994</v>
      </c>
      <c r="E102" s="17">
        <f t="shared" si="26"/>
        <v>87928.274999999994</v>
      </c>
      <c r="F102" s="17">
        <f t="shared" si="26"/>
        <v>93528.274999999994</v>
      </c>
      <c r="G102" s="17">
        <f t="shared" si="26"/>
        <v>100153.27499999999</v>
      </c>
      <c r="H102" s="17">
        <f t="shared" si="26"/>
        <v>85028.274999999994</v>
      </c>
      <c r="I102" s="17">
        <f t="shared" si="26"/>
        <v>83653.274999999994</v>
      </c>
      <c r="J102" s="17">
        <f t="shared" si="26"/>
        <v>89378.274999999994</v>
      </c>
      <c r="K102" s="17">
        <f t="shared" si="26"/>
        <v>86528.274999999994</v>
      </c>
      <c r="L102" s="17">
        <f t="shared" si="26"/>
        <v>89448.274999999994</v>
      </c>
      <c r="M102" s="17">
        <f t="shared" si="26"/>
        <v>84373.274999999994</v>
      </c>
      <c r="N102" s="27">
        <f t="shared" si="26"/>
        <v>1115729.3000000003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s="133" customFormat="1" ht="13.5" customHeight="1">
      <c r="A103" s="134" t="s">
        <v>126</v>
      </c>
      <c r="B103" s="135">
        <f t="shared" ref="B103:M103" si="27">B41-B102</f>
        <v>-28453.274999999994</v>
      </c>
      <c r="C103" s="135">
        <f t="shared" si="27"/>
        <v>-12528.274999999994</v>
      </c>
      <c r="D103" s="135">
        <f t="shared" si="27"/>
        <v>6296.7250000000058</v>
      </c>
      <c r="E103" s="135">
        <f t="shared" si="27"/>
        <v>-13328.274999999994</v>
      </c>
      <c r="F103" s="135">
        <f t="shared" si="27"/>
        <v>-16428.274999999994</v>
      </c>
      <c r="G103" s="135">
        <f t="shared" si="27"/>
        <v>-23028.274999999994</v>
      </c>
      <c r="H103" s="135">
        <f t="shared" si="27"/>
        <v>-7428.2749999999942</v>
      </c>
      <c r="I103" s="135">
        <f t="shared" si="27"/>
        <v>-2053.2749999999942</v>
      </c>
      <c r="J103" s="135">
        <f t="shared" si="27"/>
        <v>-3253.2749999999942</v>
      </c>
      <c r="K103" s="135">
        <f t="shared" si="27"/>
        <v>-13678.274999999994</v>
      </c>
      <c r="L103" s="135">
        <f t="shared" si="27"/>
        <v>-10998.274999999994</v>
      </c>
      <c r="M103" s="135">
        <f t="shared" si="27"/>
        <v>6151.7250000000058</v>
      </c>
      <c r="N103" s="136">
        <f>N41-N102</f>
        <v>-157229.30000000028</v>
      </c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</row>
    <row r="104" spans="1:26" ht="14.25" customHeight="1">
      <c r="A104" s="7" t="s">
        <v>127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108" t="s">
        <v>128</v>
      </c>
      <c r="B105" s="111">
        <v>1200</v>
      </c>
      <c r="C105" s="111">
        <v>1200</v>
      </c>
      <c r="D105" s="111">
        <v>1200</v>
      </c>
      <c r="E105" s="111">
        <v>1200</v>
      </c>
      <c r="F105" s="111">
        <v>1200</v>
      </c>
      <c r="G105" s="111">
        <v>1200</v>
      </c>
      <c r="H105" s="111">
        <v>1200</v>
      </c>
      <c r="I105" s="111">
        <v>1200</v>
      </c>
      <c r="J105" s="111">
        <v>1200</v>
      </c>
      <c r="K105" s="111">
        <v>1200</v>
      </c>
      <c r="L105" s="111">
        <v>1200</v>
      </c>
      <c r="M105" s="111">
        <v>1200</v>
      </c>
      <c r="N105" s="112">
        <f t="shared" ref="N105:N109" si="28">SUM(B105:M105)</f>
        <v>14400</v>
      </c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</row>
    <row r="106" spans="1:26" ht="14.25" customHeight="1">
      <c r="A106" s="108" t="s">
        <v>129</v>
      </c>
      <c r="B106" s="111">
        <v>1250</v>
      </c>
      <c r="C106" s="111">
        <v>1250</v>
      </c>
      <c r="D106" s="111">
        <v>1250</v>
      </c>
      <c r="E106" s="111">
        <v>1250</v>
      </c>
      <c r="F106" s="111">
        <v>1250</v>
      </c>
      <c r="G106" s="111">
        <v>1250</v>
      </c>
      <c r="H106" s="111">
        <v>1250</v>
      </c>
      <c r="I106" s="111">
        <v>1250</v>
      </c>
      <c r="J106" s="111">
        <v>1250</v>
      </c>
      <c r="K106" s="111">
        <v>1250</v>
      </c>
      <c r="L106" s="111">
        <v>1250</v>
      </c>
      <c r="M106" s="111">
        <v>1250</v>
      </c>
      <c r="N106" s="112">
        <f t="shared" si="28"/>
        <v>15000</v>
      </c>
      <c r="O106" s="113"/>
      <c r="P106" s="114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</row>
    <row r="107" spans="1:26" ht="14.25" customHeight="1">
      <c r="A107" s="7" t="s">
        <v>130</v>
      </c>
      <c r="B107" s="111">
        <v>10600</v>
      </c>
      <c r="C107" s="111">
        <v>10600</v>
      </c>
      <c r="D107" s="111">
        <v>10600</v>
      </c>
      <c r="E107" s="111">
        <v>10600</v>
      </c>
      <c r="F107" s="111">
        <v>10600</v>
      </c>
      <c r="G107" s="111">
        <v>10600</v>
      </c>
      <c r="H107" s="111">
        <v>10600</v>
      </c>
      <c r="I107" s="111">
        <v>10600</v>
      </c>
      <c r="J107" s="111">
        <v>10600</v>
      </c>
      <c r="K107" s="111">
        <v>10600</v>
      </c>
      <c r="L107" s="111">
        <v>10600</v>
      </c>
      <c r="M107" s="111">
        <v>11230</v>
      </c>
      <c r="N107" s="112">
        <f t="shared" si="28"/>
        <v>127830</v>
      </c>
      <c r="O107" s="113"/>
      <c r="P107" s="114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</row>
    <row r="108" spans="1:26" ht="14.25" customHeight="1">
      <c r="A108" s="7" t="s">
        <v>131</v>
      </c>
      <c r="B108" s="115">
        <v>0</v>
      </c>
      <c r="C108" s="115">
        <v>0</v>
      </c>
      <c r="D108" s="115">
        <v>0</v>
      </c>
      <c r="E108" s="115">
        <v>0</v>
      </c>
      <c r="F108" s="115">
        <v>0</v>
      </c>
      <c r="G108" s="115">
        <v>0</v>
      </c>
      <c r="H108" s="115">
        <v>0</v>
      </c>
      <c r="I108" s="115">
        <v>0</v>
      </c>
      <c r="J108" s="115">
        <v>0</v>
      </c>
      <c r="K108" s="115">
        <v>0</v>
      </c>
      <c r="L108" s="115">
        <v>0</v>
      </c>
      <c r="M108" s="115">
        <v>0</v>
      </c>
      <c r="N108" s="116">
        <f t="shared" si="28"/>
        <v>0</v>
      </c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</row>
    <row r="109" spans="1:26" ht="14.25" customHeight="1">
      <c r="A109" s="7" t="s">
        <v>132</v>
      </c>
      <c r="B109" s="28">
        <f t="shared" ref="B109:M109" si="29">SUM(B105:B108)</f>
        <v>13050</v>
      </c>
      <c r="C109" s="28">
        <f t="shared" si="29"/>
        <v>13050</v>
      </c>
      <c r="D109" s="28">
        <f t="shared" si="29"/>
        <v>13050</v>
      </c>
      <c r="E109" s="28">
        <f t="shared" si="29"/>
        <v>13050</v>
      </c>
      <c r="F109" s="28">
        <f t="shared" si="29"/>
        <v>13050</v>
      </c>
      <c r="G109" s="28">
        <f t="shared" si="29"/>
        <v>13050</v>
      </c>
      <c r="H109" s="28">
        <f t="shared" si="29"/>
        <v>13050</v>
      </c>
      <c r="I109" s="28">
        <f t="shared" si="29"/>
        <v>13050</v>
      </c>
      <c r="J109" s="28">
        <f t="shared" si="29"/>
        <v>13050</v>
      </c>
      <c r="K109" s="28">
        <f t="shared" si="29"/>
        <v>13050</v>
      </c>
      <c r="L109" s="28">
        <f t="shared" si="29"/>
        <v>13050</v>
      </c>
      <c r="M109" s="28">
        <f t="shared" si="29"/>
        <v>13680</v>
      </c>
      <c r="N109" s="11">
        <f t="shared" si="28"/>
        <v>157230</v>
      </c>
      <c r="O109" s="28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2"/>
      <c r="P110" s="15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 t="s">
        <v>133</v>
      </c>
      <c r="B111" s="29">
        <f t="shared" ref="B111:N111" si="30">B103+B109</f>
        <v>-15403.274999999994</v>
      </c>
      <c r="C111" s="29">
        <f t="shared" si="30"/>
        <v>521.72500000000582</v>
      </c>
      <c r="D111" s="29">
        <f t="shared" si="30"/>
        <v>19346.725000000006</v>
      </c>
      <c r="E111" s="29">
        <f t="shared" si="30"/>
        <v>-278.27499999999418</v>
      </c>
      <c r="F111" s="29">
        <f t="shared" si="30"/>
        <v>-3378.2749999999942</v>
      </c>
      <c r="G111" s="29">
        <f t="shared" si="30"/>
        <v>-9978.2749999999942</v>
      </c>
      <c r="H111" s="29">
        <f t="shared" si="30"/>
        <v>5621.7250000000058</v>
      </c>
      <c r="I111" s="29">
        <f t="shared" si="30"/>
        <v>10996.725000000006</v>
      </c>
      <c r="J111" s="29">
        <f t="shared" si="30"/>
        <v>9796.7250000000058</v>
      </c>
      <c r="K111" s="29">
        <f t="shared" si="30"/>
        <v>-628.27499999999418</v>
      </c>
      <c r="L111" s="29">
        <f t="shared" si="30"/>
        <v>2051.7250000000058</v>
      </c>
      <c r="M111" s="29">
        <f t="shared" si="30"/>
        <v>19831.725000000006</v>
      </c>
      <c r="N111" s="29">
        <f t="shared" si="30"/>
        <v>0.69999999972060323</v>
      </c>
      <c r="O111" s="29"/>
      <c r="P111" s="30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2"/>
      <c r="P114" s="29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3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3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3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3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3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3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3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3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3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3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3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3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3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3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3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3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3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3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3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3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3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3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3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3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3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3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3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3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3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3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3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3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3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3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3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3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3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3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3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3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3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3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3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3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3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3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3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3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3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3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3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3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3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3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3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3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3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3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3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3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3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3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3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3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3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3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3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3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3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3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3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3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3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3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3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3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3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3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3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3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3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3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3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3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3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3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3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3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3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3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3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3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3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3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3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3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3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3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3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3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3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3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3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3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3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3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3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3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3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3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3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3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3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3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3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3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3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3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3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3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3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3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3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3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3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3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3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3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3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3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3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3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3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3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3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3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3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3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3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3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3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3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3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3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3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3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3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3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3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3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3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3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3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3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3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3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3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3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3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3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3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3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3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3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3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3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3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3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3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3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3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3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3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3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3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3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3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3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3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3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3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3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3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3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3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3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3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3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3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3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3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3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3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3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3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3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3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3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3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3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3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3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3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3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3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3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3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3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3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3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3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3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3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3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3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3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3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3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3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3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3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3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3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3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3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3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3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3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3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3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3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3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3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3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3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3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3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3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3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3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3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3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3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3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3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3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3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3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3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3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3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3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3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3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3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3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3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3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3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3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3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3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3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3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3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3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3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3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3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3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3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3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3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3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3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3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3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3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3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3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3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3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3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3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3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3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3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3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3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3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3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3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3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3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3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3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3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3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3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3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3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3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3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3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3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3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3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3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3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3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3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3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3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3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3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3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3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3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3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3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3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3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3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3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3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3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3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3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3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3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3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3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3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3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3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3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3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3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3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3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3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3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3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3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3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3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3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3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3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3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3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3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3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3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3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3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3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3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3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3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3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3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3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3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3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3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3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3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3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3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3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3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3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3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3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3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3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3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3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3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3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3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3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3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3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3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3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3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3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3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3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3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3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3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3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3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3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3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3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3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3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3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3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3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3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3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3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3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3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3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3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3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3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3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3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3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3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3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3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3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3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3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3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3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3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3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3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3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3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3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3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3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3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3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3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3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3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3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3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3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3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3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3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3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3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3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3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3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3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3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3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3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3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3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3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3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3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3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3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3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3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3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3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3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3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3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3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3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3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3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3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3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3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3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3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3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3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3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3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3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3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3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3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3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3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3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3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3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3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3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3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3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3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3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3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3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3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3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3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3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3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3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3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3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3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3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3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3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3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3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3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3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3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3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3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3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3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3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3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3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3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3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3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3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3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3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3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3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3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3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3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3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3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3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3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3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3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3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3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3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3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3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3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3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3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3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3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3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3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3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3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3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3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3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3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3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3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3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3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3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3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3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3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3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3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3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3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3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3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3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3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3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3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3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3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3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3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3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3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3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3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3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3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3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3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3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3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3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3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3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3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3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3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3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3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3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3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3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3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3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3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3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3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3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3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3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3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3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3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3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3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3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3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3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3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3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3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3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3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3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3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3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3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3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3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3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3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3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3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3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3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3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3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3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3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3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3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3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3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3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3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3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3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3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3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3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3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3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3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3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3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3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3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3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3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3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3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3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3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3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3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3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3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3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3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3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3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3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3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3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3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3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3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3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3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3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3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3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3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3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3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3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3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3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3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3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3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3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3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3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3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3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3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3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3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3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3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3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3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3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3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3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3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3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3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3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3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3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3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3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3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3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3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3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3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3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3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3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3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3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3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3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3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3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3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3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3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3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3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3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3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3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3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3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3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3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3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3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3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3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3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3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3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3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3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3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3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3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3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3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3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3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3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3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3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3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3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3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3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3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3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3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3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3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3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3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3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3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3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3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3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3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3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3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3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3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3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3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3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3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3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3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3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3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3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3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3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3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3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3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3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3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3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3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3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3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3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3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3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3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3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3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3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3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3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3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3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3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3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3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3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3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3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3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3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3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3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3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3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3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3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3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3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3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3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3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3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3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3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3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3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3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3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3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3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3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3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3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Z1000"/>
  <sheetViews>
    <sheetView workbookViewId="0">
      <selection sqref="A1:K3"/>
    </sheetView>
  </sheetViews>
  <sheetFormatPr baseColWidth="10" defaultColWidth="14.5" defaultRowHeight="15" customHeight="1"/>
  <cols>
    <col min="1" max="1" width="9.1640625" customWidth="1"/>
    <col min="2" max="2" width="35.5" customWidth="1"/>
    <col min="3" max="3" width="13" customWidth="1"/>
    <col min="4" max="26" width="9.1640625" customWidth="1"/>
  </cols>
  <sheetData>
    <row r="1" spans="1:26" ht="14.25" customHeight="1">
      <c r="A1" s="118" t="s">
        <v>134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120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1" t="s">
        <v>135</v>
      </c>
      <c r="B5" s="31" t="s">
        <v>136</v>
      </c>
      <c r="C5" s="31" t="s">
        <v>137</v>
      </c>
      <c r="D5" s="31" t="s">
        <v>138</v>
      </c>
      <c r="E5" s="31" t="s">
        <v>139</v>
      </c>
      <c r="F5" s="31" t="s">
        <v>140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2">
        <v>1</v>
      </c>
      <c r="B6" s="32" t="s">
        <v>141</v>
      </c>
      <c r="C6" s="33">
        <v>3000</v>
      </c>
      <c r="D6" s="32"/>
      <c r="E6" s="32"/>
      <c r="F6" s="3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32">
        <v>2</v>
      </c>
      <c r="B7" s="34" t="s">
        <v>142</v>
      </c>
      <c r="C7" s="33">
        <v>2500</v>
      </c>
      <c r="D7" s="32"/>
      <c r="E7" s="32"/>
      <c r="F7" s="3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32">
        <v>3</v>
      </c>
      <c r="B8" s="32" t="s">
        <v>143</v>
      </c>
      <c r="C8" s="33">
        <v>2000</v>
      </c>
      <c r="D8" s="32"/>
      <c r="E8" s="32"/>
      <c r="F8" s="3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2">
        <v>4</v>
      </c>
      <c r="B9" s="32"/>
      <c r="C9" s="33">
        <v>0</v>
      </c>
      <c r="D9" s="32"/>
      <c r="E9" s="32"/>
      <c r="F9" s="3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2"/>
      <c r="B10" s="32" t="s">
        <v>144</v>
      </c>
      <c r="C10" s="33">
        <v>5000</v>
      </c>
      <c r="D10" s="32"/>
      <c r="E10" s="32"/>
      <c r="F10" s="3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/>
      <c r="B11" s="35" t="s">
        <v>145</v>
      </c>
      <c r="C11" s="36">
        <f>SUM(C6:C10)</f>
        <v>12500</v>
      </c>
      <c r="D11" s="35"/>
      <c r="E11" s="35"/>
      <c r="F11" s="3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 t="s">
        <v>146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 t="s">
        <v>147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K3"/>
    <mergeCell ref="A4:K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Z1000"/>
  <sheetViews>
    <sheetView workbookViewId="0">
      <selection activeCell="E9" sqref="E9"/>
    </sheetView>
  </sheetViews>
  <sheetFormatPr baseColWidth="10" defaultColWidth="14.5" defaultRowHeight="15" customHeight="1"/>
  <cols>
    <col min="1" max="1" width="22.5" customWidth="1"/>
    <col min="2" max="2" width="27.5" customWidth="1"/>
    <col min="3" max="3" width="10.5" customWidth="1"/>
    <col min="4" max="26" width="9.1640625" customWidth="1"/>
  </cols>
  <sheetData>
    <row r="1" spans="1:26" ht="65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21" t="s">
        <v>148</v>
      </c>
      <c r="B2" s="122"/>
      <c r="C2" s="1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thickBot="1">
      <c r="A3" s="37" t="s">
        <v>17</v>
      </c>
      <c r="B3" s="38"/>
      <c r="C3" s="3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thickBot="1">
      <c r="A4" s="39"/>
      <c r="B4" s="40" t="s">
        <v>149</v>
      </c>
      <c r="C4" s="41">
        <v>20000</v>
      </c>
      <c r="D4" s="2"/>
      <c r="E4" s="41">
        <v>20000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thickBot="1">
      <c r="A5" s="39"/>
      <c r="B5" s="40" t="s">
        <v>150</v>
      </c>
      <c r="C5" s="41">
        <v>15000</v>
      </c>
      <c r="D5" s="2"/>
      <c r="E5" s="41">
        <v>15000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thickBot="1">
      <c r="A6" s="39"/>
      <c r="B6" s="40" t="s">
        <v>151</v>
      </c>
      <c r="C6" s="41">
        <v>18000</v>
      </c>
      <c r="D6" s="2"/>
      <c r="E6" s="41">
        <v>18000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thickBot="1">
      <c r="A7" s="39"/>
      <c r="B7" s="40" t="s">
        <v>152</v>
      </c>
      <c r="C7" s="41">
        <v>22000</v>
      </c>
      <c r="D7" s="2"/>
      <c r="E7" s="41">
        <v>22000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thickBot="1">
      <c r="A8" s="39"/>
      <c r="B8" s="40" t="s">
        <v>153</v>
      </c>
      <c r="C8" s="41">
        <v>5000</v>
      </c>
      <c r="D8" s="2"/>
      <c r="E8" s="41">
        <v>5000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thickBot="1">
      <c r="A9" s="39"/>
      <c r="B9" s="40" t="s">
        <v>154</v>
      </c>
      <c r="C9" s="41">
        <v>3000</v>
      </c>
      <c r="D9" s="2"/>
      <c r="E9" s="4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thickBot="1">
      <c r="A10" s="39"/>
      <c r="B10" s="40" t="s">
        <v>155</v>
      </c>
      <c r="C10" s="41">
        <v>15000</v>
      </c>
      <c r="D10" s="2"/>
      <c r="E10" s="41">
        <v>15000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thickBot="1">
      <c r="A11" s="42"/>
      <c r="B11" s="43" t="s">
        <v>156</v>
      </c>
      <c r="C11" s="41">
        <v>100000</v>
      </c>
      <c r="D11" s="2"/>
      <c r="E11" s="4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44"/>
      <c r="B12" s="4" t="s">
        <v>157</v>
      </c>
      <c r="C12" s="45">
        <v>15000</v>
      </c>
      <c r="D12" s="2"/>
      <c r="E12" s="45">
        <v>15000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46" t="s">
        <v>60</v>
      </c>
      <c r="B13" s="2"/>
      <c r="C13" s="47">
        <f>SUM(C4:C12)</f>
        <v>213000</v>
      </c>
      <c r="D13" s="2"/>
      <c r="E13" s="47">
        <f>SUM(E4:E12)</f>
        <v>110000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48" t="s">
        <v>158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49" t="s">
        <v>159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5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48" t="s">
        <v>160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49" t="s">
        <v>161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5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48" t="s">
        <v>162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49" t="s">
        <v>163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5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48" t="s">
        <v>164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49" t="s">
        <v>165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49" t="s">
        <v>166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49" t="s">
        <v>167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5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48" t="s">
        <v>168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4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5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48" t="s">
        <v>169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5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48" t="s">
        <v>170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49" t="s">
        <v>171</v>
      </c>
      <c r="B34" s="5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4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48" t="s">
        <v>172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5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48" t="s">
        <v>173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49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2:C2"/>
  </mergeCell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Z1000"/>
  <sheetViews>
    <sheetView zoomScale="125" workbookViewId="0">
      <pane xSplit="5380" ySplit="2160" topLeftCell="B46" activePane="bottomLeft"/>
      <selection pane="topRight" activeCell="B1" sqref="B1"/>
      <selection pane="bottomLeft" activeCell="A62" sqref="A62:XFD62"/>
      <selection pane="bottomRight" activeCell="N98" sqref="N98"/>
    </sheetView>
  </sheetViews>
  <sheetFormatPr baseColWidth="10" defaultColWidth="14.5" defaultRowHeight="15" customHeight="1"/>
  <cols>
    <col min="1" max="1" width="32.1640625" customWidth="1"/>
    <col min="2" max="2" width="12.5" bestFit="1" customWidth="1"/>
    <col min="3" max="3" width="12.1640625" customWidth="1"/>
    <col min="4" max="4" width="11.5" customWidth="1"/>
    <col min="5" max="6" width="12.1640625" customWidth="1"/>
    <col min="7" max="7" width="11.5" customWidth="1"/>
    <col min="8" max="8" width="12.1640625" customWidth="1"/>
    <col min="9" max="11" width="11.5" customWidth="1"/>
    <col min="12" max="12" width="11.83203125" bestFit="1" customWidth="1"/>
    <col min="13" max="13" width="12.5" customWidth="1"/>
    <col min="14" max="14" width="14.83203125" customWidth="1"/>
    <col min="15" max="15" width="9.5" customWidth="1"/>
    <col min="16" max="16" width="13.5" customWidth="1"/>
    <col min="17" max="26" width="9.1640625" customWidth="1"/>
  </cols>
  <sheetData>
    <row r="1" spans="1:26" ht="13.5" customHeight="1">
      <c r="A1" s="1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3.5" customHeight="1">
      <c r="A2" s="1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3.5" customHeight="1">
      <c r="A3" s="54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13.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3.5" customHeight="1">
      <c r="A5" s="55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3" t="s">
        <v>15</v>
      </c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13.5" customHeight="1">
      <c r="A6" s="7" t="s">
        <v>17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13.5" customHeight="1">
      <c r="A7" s="7" t="s">
        <v>18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13.5" customHeight="1">
      <c r="A8" s="7" t="s">
        <v>19</v>
      </c>
      <c r="B8" s="56">
        <v>5000</v>
      </c>
      <c r="C8" s="56">
        <v>5000</v>
      </c>
      <c r="D8" s="56">
        <v>5000</v>
      </c>
      <c r="E8" s="56">
        <v>5000</v>
      </c>
      <c r="F8" s="56">
        <v>5000</v>
      </c>
      <c r="G8" s="56">
        <v>5000</v>
      </c>
      <c r="H8" s="56">
        <v>5000</v>
      </c>
      <c r="I8" s="56">
        <v>5000</v>
      </c>
      <c r="J8" s="56">
        <v>5000</v>
      </c>
      <c r="K8" s="56">
        <v>5000</v>
      </c>
      <c r="L8" s="56">
        <v>5000</v>
      </c>
      <c r="M8" s="56">
        <v>5000</v>
      </c>
      <c r="N8" s="56">
        <f t="shared" ref="N8:N13" si="0">SUM(B8:M8)</f>
        <v>60000</v>
      </c>
      <c r="O8" s="53" t="s">
        <v>175</v>
      </c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13.5" customHeight="1">
      <c r="A9" s="7" t="s">
        <v>21</v>
      </c>
      <c r="B9" s="56">
        <v>200</v>
      </c>
      <c r="C9" s="56">
        <v>200</v>
      </c>
      <c r="D9" s="56">
        <v>200</v>
      </c>
      <c r="E9" s="56">
        <v>200</v>
      </c>
      <c r="F9" s="56">
        <v>200</v>
      </c>
      <c r="G9" s="56">
        <v>200</v>
      </c>
      <c r="H9" s="56">
        <v>200</v>
      </c>
      <c r="I9" s="56">
        <v>200</v>
      </c>
      <c r="J9" s="56">
        <v>200</v>
      </c>
      <c r="K9" s="56">
        <v>200</v>
      </c>
      <c r="L9" s="56">
        <v>200</v>
      </c>
      <c r="M9" s="56">
        <v>200</v>
      </c>
      <c r="N9" s="56">
        <f t="shared" si="0"/>
        <v>2400</v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13.5" customHeight="1">
      <c r="A10" s="7" t="s">
        <v>23</v>
      </c>
      <c r="B10" s="56">
        <v>5000</v>
      </c>
      <c r="C10" s="56">
        <v>5000</v>
      </c>
      <c r="D10" s="56">
        <v>5000</v>
      </c>
      <c r="E10" s="56">
        <v>5000</v>
      </c>
      <c r="F10" s="56">
        <v>5000</v>
      </c>
      <c r="G10" s="56">
        <v>5000</v>
      </c>
      <c r="H10" s="56">
        <v>5000</v>
      </c>
      <c r="I10" s="56">
        <v>5000</v>
      </c>
      <c r="J10" s="56">
        <v>5000</v>
      </c>
      <c r="K10" s="56">
        <v>500</v>
      </c>
      <c r="L10" s="56">
        <v>5000</v>
      </c>
      <c r="M10" s="56">
        <v>5000</v>
      </c>
      <c r="N10" s="56">
        <f t="shared" si="0"/>
        <v>55500</v>
      </c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13.5" customHeight="1">
      <c r="A11" s="7" t="s">
        <v>25</v>
      </c>
      <c r="B11" s="56">
        <v>700</v>
      </c>
      <c r="C11" s="56">
        <v>700</v>
      </c>
      <c r="D11" s="56">
        <v>700</v>
      </c>
      <c r="E11" s="56">
        <v>700</v>
      </c>
      <c r="F11" s="56">
        <v>700</v>
      </c>
      <c r="G11" s="56">
        <v>700</v>
      </c>
      <c r="H11" s="56">
        <v>700</v>
      </c>
      <c r="I11" s="56">
        <v>700</v>
      </c>
      <c r="J11" s="56">
        <v>700</v>
      </c>
      <c r="K11" s="56">
        <v>700</v>
      </c>
      <c r="L11" s="56">
        <v>700</v>
      </c>
      <c r="M11" s="56">
        <v>700</v>
      </c>
      <c r="N11" s="56">
        <f t="shared" si="0"/>
        <v>8400</v>
      </c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13.5" customHeight="1">
      <c r="A12" s="7" t="s">
        <v>27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>
        <f t="shared" si="0"/>
        <v>0</v>
      </c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13.5" customHeight="1">
      <c r="A13" s="7" t="s">
        <v>29</v>
      </c>
      <c r="B13" s="56">
        <v>100</v>
      </c>
      <c r="C13" s="56">
        <v>100</v>
      </c>
      <c r="D13" s="56">
        <v>100</v>
      </c>
      <c r="E13" s="56">
        <v>100</v>
      </c>
      <c r="F13" s="56">
        <v>100</v>
      </c>
      <c r="G13" s="56">
        <v>100</v>
      </c>
      <c r="H13" s="56">
        <v>100</v>
      </c>
      <c r="I13" s="56">
        <v>100</v>
      </c>
      <c r="J13" s="56">
        <v>100</v>
      </c>
      <c r="K13" s="56">
        <v>100</v>
      </c>
      <c r="L13" s="56">
        <v>100</v>
      </c>
      <c r="M13" s="56">
        <v>100</v>
      </c>
      <c r="N13" s="56">
        <f t="shared" si="0"/>
        <v>1200</v>
      </c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13.5" customHeight="1">
      <c r="A14" s="7" t="s">
        <v>176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3.5" customHeight="1">
      <c r="A15" s="7" t="s">
        <v>34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13.5" customHeight="1">
      <c r="A16" s="7" t="s">
        <v>35</v>
      </c>
      <c r="B16" s="57">
        <f t="shared" ref="B16:N16" si="1">SUM(B8:B15)</f>
        <v>11000</v>
      </c>
      <c r="C16" s="57">
        <f t="shared" si="1"/>
        <v>11000</v>
      </c>
      <c r="D16" s="57">
        <f t="shared" si="1"/>
        <v>11000</v>
      </c>
      <c r="E16" s="57">
        <f t="shared" si="1"/>
        <v>11000</v>
      </c>
      <c r="F16" s="57">
        <f t="shared" si="1"/>
        <v>11000</v>
      </c>
      <c r="G16" s="57">
        <f t="shared" si="1"/>
        <v>11000</v>
      </c>
      <c r="H16" s="57">
        <f t="shared" si="1"/>
        <v>11000</v>
      </c>
      <c r="I16" s="57">
        <f t="shared" si="1"/>
        <v>11000</v>
      </c>
      <c r="J16" s="57">
        <f t="shared" si="1"/>
        <v>11000</v>
      </c>
      <c r="K16" s="57">
        <f t="shared" si="1"/>
        <v>6500</v>
      </c>
      <c r="L16" s="57">
        <f t="shared" si="1"/>
        <v>11000</v>
      </c>
      <c r="M16" s="57">
        <f t="shared" si="1"/>
        <v>11000</v>
      </c>
      <c r="N16" s="57">
        <f t="shared" si="1"/>
        <v>127500</v>
      </c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13.5" customHeight="1">
      <c r="A17" s="7" t="s">
        <v>36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3.5" customHeight="1">
      <c r="A18" s="7" t="s">
        <v>37</v>
      </c>
      <c r="B18" s="56">
        <v>500</v>
      </c>
      <c r="C18" s="56">
        <v>500</v>
      </c>
      <c r="D18" s="56">
        <v>500</v>
      </c>
      <c r="E18" s="56">
        <v>500</v>
      </c>
      <c r="F18" s="56">
        <v>500</v>
      </c>
      <c r="G18" s="56">
        <v>500</v>
      </c>
      <c r="H18" s="56">
        <v>500</v>
      </c>
      <c r="I18" s="56">
        <v>500</v>
      </c>
      <c r="J18" s="56">
        <v>500</v>
      </c>
      <c r="K18" s="56">
        <v>500</v>
      </c>
      <c r="L18" s="56">
        <v>500</v>
      </c>
      <c r="M18" s="56">
        <v>500</v>
      </c>
      <c r="N18" s="56">
        <f t="shared" ref="N18:N21" si="2">SUM(B18:M18)</f>
        <v>6000</v>
      </c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3.5" customHeight="1">
      <c r="A19" s="7" t="s">
        <v>38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>
        <f t="shared" si="2"/>
        <v>0</v>
      </c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13.5" customHeight="1">
      <c r="A20" s="7" t="s">
        <v>40</v>
      </c>
      <c r="B20" s="56">
        <v>1000</v>
      </c>
      <c r="C20" s="56">
        <v>1000</v>
      </c>
      <c r="D20" s="56">
        <v>1000</v>
      </c>
      <c r="E20" s="56">
        <v>1000</v>
      </c>
      <c r="F20" s="56">
        <v>1000</v>
      </c>
      <c r="G20" s="56">
        <v>1000</v>
      </c>
      <c r="H20" s="56">
        <v>1000</v>
      </c>
      <c r="I20" s="56">
        <v>1000</v>
      </c>
      <c r="J20" s="56">
        <v>1000</v>
      </c>
      <c r="K20" s="56">
        <v>1000</v>
      </c>
      <c r="L20" s="56">
        <v>1000</v>
      </c>
      <c r="M20" s="56">
        <v>1000</v>
      </c>
      <c r="N20" s="56">
        <f t="shared" si="2"/>
        <v>12000</v>
      </c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13.5" customHeight="1">
      <c r="A21" s="7" t="s">
        <v>42</v>
      </c>
      <c r="B21" s="56">
        <v>2000</v>
      </c>
      <c r="C21" s="56">
        <v>2000</v>
      </c>
      <c r="D21" s="56">
        <v>2000</v>
      </c>
      <c r="E21" s="56">
        <v>2000</v>
      </c>
      <c r="F21" s="56">
        <v>2000</v>
      </c>
      <c r="G21" s="56">
        <v>2000</v>
      </c>
      <c r="H21" s="56">
        <v>2000</v>
      </c>
      <c r="I21" s="56">
        <v>2000</v>
      </c>
      <c r="J21" s="56">
        <v>2000</v>
      </c>
      <c r="K21" s="56">
        <v>2000</v>
      </c>
      <c r="L21" s="56">
        <v>2000</v>
      </c>
      <c r="M21" s="56">
        <v>2000</v>
      </c>
      <c r="N21" s="56">
        <f t="shared" si="2"/>
        <v>24000</v>
      </c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3.5" customHeight="1">
      <c r="A22" s="7" t="s">
        <v>44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13.5" customHeight="1">
      <c r="A23" s="7" t="s">
        <v>46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13.5" customHeight="1">
      <c r="A24" s="7" t="s">
        <v>48</v>
      </c>
      <c r="B24" s="57">
        <f t="shared" ref="B24:N24" si="3">SUM(B17:B23)</f>
        <v>3500</v>
      </c>
      <c r="C24" s="57">
        <f t="shared" si="3"/>
        <v>3500</v>
      </c>
      <c r="D24" s="57">
        <f t="shared" si="3"/>
        <v>3500</v>
      </c>
      <c r="E24" s="57">
        <f t="shared" si="3"/>
        <v>3500</v>
      </c>
      <c r="F24" s="57">
        <f t="shared" si="3"/>
        <v>3500</v>
      </c>
      <c r="G24" s="57">
        <f t="shared" si="3"/>
        <v>3500</v>
      </c>
      <c r="H24" s="57">
        <f t="shared" si="3"/>
        <v>3500</v>
      </c>
      <c r="I24" s="57">
        <f t="shared" si="3"/>
        <v>3500</v>
      </c>
      <c r="J24" s="57">
        <f t="shared" si="3"/>
        <v>3500</v>
      </c>
      <c r="K24" s="57">
        <f t="shared" si="3"/>
        <v>3500</v>
      </c>
      <c r="L24" s="57">
        <f t="shared" si="3"/>
        <v>3500</v>
      </c>
      <c r="M24" s="57">
        <f t="shared" si="3"/>
        <v>3500</v>
      </c>
      <c r="N24" s="57">
        <f t="shared" si="3"/>
        <v>42000</v>
      </c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13.5" customHeight="1">
      <c r="A25" s="7" t="s">
        <v>49</v>
      </c>
      <c r="B25" s="56">
        <v>500</v>
      </c>
      <c r="C25" s="56">
        <v>500</v>
      </c>
      <c r="D25" s="56">
        <v>1500</v>
      </c>
      <c r="E25" s="56">
        <v>1500</v>
      </c>
      <c r="F25" s="56">
        <v>2000</v>
      </c>
      <c r="G25" s="56">
        <v>2000</v>
      </c>
      <c r="H25" s="56">
        <v>2000</v>
      </c>
      <c r="I25" s="56">
        <v>2000</v>
      </c>
      <c r="J25" s="56">
        <v>2000</v>
      </c>
      <c r="K25" s="56">
        <v>2000</v>
      </c>
      <c r="L25" s="56">
        <v>2000</v>
      </c>
      <c r="M25" s="56">
        <v>2000</v>
      </c>
      <c r="N25" s="56">
        <f t="shared" ref="N25:N32" si="4">SUM(B25:M25)</f>
        <v>20000</v>
      </c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13.5" customHeight="1">
      <c r="A26" s="7" t="s">
        <v>50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>
        <f t="shared" si="4"/>
        <v>0</v>
      </c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13.5" customHeight="1">
      <c r="A27" s="7" t="s">
        <v>51</v>
      </c>
      <c r="B27" s="56">
        <v>750</v>
      </c>
      <c r="C27" s="56">
        <v>750</v>
      </c>
      <c r="D27" s="56">
        <v>750</v>
      </c>
      <c r="E27" s="56">
        <v>750</v>
      </c>
      <c r="F27" s="56">
        <v>750</v>
      </c>
      <c r="G27" s="56">
        <v>3000</v>
      </c>
      <c r="H27" s="56">
        <v>750</v>
      </c>
      <c r="I27" s="56">
        <v>750</v>
      </c>
      <c r="J27" s="56">
        <v>750</v>
      </c>
      <c r="K27" s="56">
        <v>750</v>
      </c>
      <c r="L27" s="56">
        <v>1000</v>
      </c>
      <c r="M27" s="56">
        <v>6250</v>
      </c>
      <c r="N27" s="56">
        <f t="shared" si="4"/>
        <v>17000</v>
      </c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13.5" customHeight="1">
      <c r="A28" s="7" t="s">
        <v>52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>
        <f t="shared" si="4"/>
        <v>0</v>
      </c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13.5" customHeight="1">
      <c r="A29" s="7" t="s">
        <v>157</v>
      </c>
      <c r="B29" s="56"/>
      <c r="C29" s="56"/>
      <c r="D29" s="56">
        <v>5000</v>
      </c>
      <c r="E29" s="56"/>
      <c r="F29" s="56"/>
      <c r="G29" s="56"/>
      <c r="H29" s="56"/>
      <c r="I29" s="56"/>
      <c r="J29" s="56"/>
      <c r="K29" s="56"/>
      <c r="L29" s="56"/>
      <c r="M29" s="56"/>
      <c r="N29" s="56">
        <f t="shared" si="4"/>
        <v>5000</v>
      </c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13.5" customHeight="1">
      <c r="A30" s="7" t="s">
        <v>177</v>
      </c>
      <c r="B30" s="56"/>
      <c r="C30" s="56"/>
      <c r="D30" s="56"/>
      <c r="E30" s="56"/>
      <c r="F30" s="56"/>
      <c r="G30" s="56">
        <v>0</v>
      </c>
      <c r="H30" s="56"/>
      <c r="I30" s="56"/>
      <c r="J30" s="56"/>
      <c r="K30" s="56"/>
      <c r="L30" s="56"/>
      <c r="M30" s="56"/>
      <c r="N30" s="56">
        <f t="shared" si="4"/>
        <v>0</v>
      </c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13.5" customHeight="1">
      <c r="A31" s="7" t="s">
        <v>178</v>
      </c>
      <c r="B31" s="56">
        <v>250</v>
      </c>
      <c r="C31" s="56">
        <v>250</v>
      </c>
      <c r="D31" s="56">
        <v>250</v>
      </c>
      <c r="E31" s="56">
        <v>250</v>
      </c>
      <c r="F31" s="56">
        <v>250</v>
      </c>
      <c r="G31" s="56">
        <v>250</v>
      </c>
      <c r="H31" s="56">
        <v>250</v>
      </c>
      <c r="I31" s="56">
        <v>250</v>
      </c>
      <c r="J31" s="56">
        <v>250</v>
      </c>
      <c r="K31" s="56">
        <v>250</v>
      </c>
      <c r="L31" s="56">
        <v>250</v>
      </c>
      <c r="M31" s="56">
        <v>250</v>
      </c>
      <c r="N31" s="56">
        <f t="shared" si="4"/>
        <v>3000</v>
      </c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13.5" customHeight="1">
      <c r="A32" s="7" t="s">
        <v>179</v>
      </c>
      <c r="B32" s="56"/>
      <c r="C32" s="56"/>
      <c r="D32" s="56"/>
      <c r="E32" s="56"/>
      <c r="F32" s="56"/>
      <c r="G32" s="56"/>
      <c r="H32" s="56"/>
      <c r="I32" s="56"/>
      <c r="J32" s="56"/>
      <c r="K32" s="56">
        <v>5000</v>
      </c>
      <c r="L32" s="56">
        <v>13000</v>
      </c>
      <c r="M32" s="56"/>
      <c r="N32" s="56">
        <f t="shared" si="4"/>
        <v>18000</v>
      </c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3.5" customHeight="1">
      <c r="A33" s="7" t="s">
        <v>54</v>
      </c>
      <c r="B33" s="57">
        <f t="shared" ref="B33:L33" si="5">SUM(B25:B32)</f>
        <v>1500</v>
      </c>
      <c r="C33" s="57">
        <f t="shared" si="5"/>
        <v>1500</v>
      </c>
      <c r="D33" s="57">
        <f t="shared" si="5"/>
        <v>7500</v>
      </c>
      <c r="E33" s="57">
        <f t="shared" si="5"/>
        <v>2500</v>
      </c>
      <c r="F33" s="57">
        <f t="shared" si="5"/>
        <v>3000</v>
      </c>
      <c r="G33" s="57">
        <f t="shared" si="5"/>
        <v>5250</v>
      </c>
      <c r="H33" s="57">
        <f t="shared" si="5"/>
        <v>3000</v>
      </c>
      <c r="I33" s="57">
        <f t="shared" si="5"/>
        <v>3000</v>
      </c>
      <c r="J33" s="57">
        <f t="shared" si="5"/>
        <v>3000</v>
      </c>
      <c r="K33" s="57">
        <f t="shared" si="5"/>
        <v>8000</v>
      </c>
      <c r="L33" s="57">
        <f t="shared" si="5"/>
        <v>16250</v>
      </c>
      <c r="M33" s="57">
        <f>SUM(M25:M32)</f>
        <v>8500</v>
      </c>
      <c r="N33" s="57">
        <f>SUM(N26:N32)</f>
        <v>43000</v>
      </c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3.5" customHeight="1">
      <c r="A34" s="7" t="s">
        <v>55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3.5" customHeight="1">
      <c r="A35" s="7" t="s">
        <v>56</v>
      </c>
      <c r="B35" s="56">
        <v>100</v>
      </c>
      <c r="C35" s="56">
        <v>100</v>
      </c>
      <c r="D35" s="56">
        <v>100</v>
      </c>
      <c r="E35" s="56">
        <v>100</v>
      </c>
      <c r="F35" s="56">
        <v>100</v>
      </c>
      <c r="G35" s="56">
        <v>100</v>
      </c>
      <c r="H35" s="56">
        <v>100</v>
      </c>
      <c r="I35" s="56">
        <v>100</v>
      </c>
      <c r="J35" s="56">
        <v>100</v>
      </c>
      <c r="K35" s="56">
        <v>100</v>
      </c>
      <c r="L35" s="56">
        <v>100</v>
      </c>
      <c r="M35" s="56">
        <v>100</v>
      </c>
      <c r="N35" s="56">
        <f>SUM(B35:M35)</f>
        <v>1200</v>
      </c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13.5" customHeight="1">
      <c r="A36" s="58" t="s">
        <v>128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3.5" customHeight="1">
      <c r="A37" s="58" t="s">
        <v>58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13.5" customHeight="1">
      <c r="A38" s="7" t="s">
        <v>59</v>
      </c>
      <c r="B38" s="57">
        <f t="shared" ref="B38:N38" si="6">SUM(B35:B37)</f>
        <v>100</v>
      </c>
      <c r="C38" s="57">
        <f t="shared" si="6"/>
        <v>100</v>
      </c>
      <c r="D38" s="57">
        <f t="shared" si="6"/>
        <v>100</v>
      </c>
      <c r="E38" s="57">
        <f t="shared" si="6"/>
        <v>100</v>
      </c>
      <c r="F38" s="57">
        <f t="shared" si="6"/>
        <v>100</v>
      </c>
      <c r="G38" s="57">
        <f t="shared" si="6"/>
        <v>100</v>
      </c>
      <c r="H38" s="57">
        <f t="shared" si="6"/>
        <v>100</v>
      </c>
      <c r="I38" s="57">
        <f t="shared" si="6"/>
        <v>100</v>
      </c>
      <c r="J38" s="57">
        <f t="shared" si="6"/>
        <v>100</v>
      </c>
      <c r="K38" s="57">
        <f t="shared" si="6"/>
        <v>100</v>
      </c>
      <c r="L38" s="57">
        <f t="shared" si="6"/>
        <v>100</v>
      </c>
      <c r="M38" s="57">
        <f t="shared" si="6"/>
        <v>100</v>
      </c>
      <c r="N38" s="57">
        <f t="shared" si="6"/>
        <v>1200</v>
      </c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13.5" customHeight="1">
      <c r="A39" s="7" t="s">
        <v>60</v>
      </c>
      <c r="B39" s="59">
        <f t="shared" ref="B39:L39" si="7">SUM(B16+B24+B33+B38)</f>
        <v>16100</v>
      </c>
      <c r="C39" s="59">
        <f t="shared" si="7"/>
        <v>16100</v>
      </c>
      <c r="D39" s="59">
        <f t="shared" si="7"/>
        <v>22100</v>
      </c>
      <c r="E39" s="59">
        <f t="shared" si="7"/>
        <v>17100</v>
      </c>
      <c r="F39" s="59">
        <f t="shared" si="7"/>
        <v>17600</v>
      </c>
      <c r="G39" s="59">
        <f t="shared" si="7"/>
        <v>19850</v>
      </c>
      <c r="H39" s="59">
        <f t="shared" si="7"/>
        <v>17600</v>
      </c>
      <c r="I39" s="59">
        <f t="shared" si="7"/>
        <v>17600</v>
      </c>
      <c r="J39" s="59">
        <f t="shared" si="7"/>
        <v>17600</v>
      </c>
      <c r="K39" s="59">
        <f t="shared" si="7"/>
        <v>18100</v>
      </c>
      <c r="L39" s="59">
        <f t="shared" si="7"/>
        <v>30850</v>
      </c>
      <c r="M39" s="59">
        <f>SUM(M16+M24+M33+M38)</f>
        <v>23100</v>
      </c>
      <c r="N39" s="59">
        <f>SUM(N16+N25+N24+N33+N38)</f>
        <v>233700</v>
      </c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13.5" customHeight="1">
      <c r="A40" s="19" t="s">
        <v>61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spans="1:26" ht="13.5" customHeight="1">
      <c r="A41" s="7" t="s">
        <v>62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13.5" customHeight="1">
      <c r="A42" s="7" t="s">
        <v>63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3.5" customHeight="1">
      <c r="A43" s="7" t="s">
        <v>178</v>
      </c>
      <c r="B43" s="56">
        <v>60</v>
      </c>
      <c r="C43" s="56">
        <v>60</v>
      </c>
      <c r="D43" s="56">
        <v>60</v>
      </c>
      <c r="E43" s="56">
        <v>60</v>
      </c>
      <c r="F43" s="56">
        <v>60</v>
      </c>
      <c r="G43" s="56">
        <v>60</v>
      </c>
      <c r="H43" s="56">
        <v>60</v>
      </c>
      <c r="I43" s="56">
        <v>60</v>
      </c>
      <c r="J43" s="56">
        <v>60</v>
      </c>
      <c r="K43" s="56">
        <v>60</v>
      </c>
      <c r="L43" s="56">
        <v>60</v>
      </c>
      <c r="M43" s="56">
        <v>60</v>
      </c>
      <c r="N43" s="56">
        <f t="shared" ref="N43:N46" si="8">SUM(B43:M43)</f>
        <v>720</v>
      </c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13.5" customHeight="1">
      <c r="A44" s="7" t="s">
        <v>177</v>
      </c>
      <c r="B44" s="56"/>
      <c r="C44" s="56"/>
      <c r="D44" s="56"/>
      <c r="E44" s="56"/>
      <c r="F44" s="56"/>
      <c r="G44" s="56">
        <v>0</v>
      </c>
      <c r="H44" s="56"/>
      <c r="I44" s="56"/>
      <c r="J44" s="56"/>
      <c r="K44" s="56"/>
      <c r="L44" s="56"/>
      <c r="M44" s="56"/>
      <c r="N44" s="56">
        <f t="shared" si="8"/>
        <v>0</v>
      </c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13.5" customHeight="1">
      <c r="A45" s="7" t="s">
        <v>66</v>
      </c>
      <c r="B45" s="56">
        <v>100</v>
      </c>
      <c r="C45" s="56">
        <v>100</v>
      </c>
      <c r="D45" s="56">
        <v>100</v>
      </c>
      <c r="E45" s="56">
        <v>100</v>
      </c>
      <c r="F45" s="56">
        <v>100</v>
      </c>
      <c r="G45" s="56">
        <v>100</v>
      </c>
      <c r="H45" s="56">
        <v>100</v>
      </c>
      <c r="I45" s="56">
        <v>100</v>
      </c>
      <c r="J45" s="56">
        <v>100</v>
      </c>
      <c r="K45" s="56">
        <v>100</v>
      </c>
      <c r="L45" s="56">
        <v>100</v>
      </c>
      <c r="M45" s="56">
        <v>100</v>
      </c>
      <c r="N45" s="56">
        <f t="shared" si="8"/>
        <v>1200</v>
      </c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3.5" customHeight="1">
      <c r="A46" s="7" t="s">
        <v>180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>
        <v>2500</v>
      </c>
      <c r="M46" s="56"/>
      <c r="N46" s="56">
        <f t="shared" si="8"/>
        <v>2500</v>
      </c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3.5" customHeight="1">
      <c r="A47" s="7" t="s">
        <v>69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3.5" customHeight="1">
      <c r="A48" s="7" t="s">
        <v>70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3.5" customHeight="1">
      <c r="A49" s="7" t="s">
        <v>71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13.5" customHeight="1">
      <c r="A50" s="7" t="s">
        <v>72</v>
      </c>
      <c r="B50" s="57">
        <f t="shared" ref="B50:N50" si="9">SUM(B43:B49)</f>
        <v>160</v>
      </c>
      <c r="C50" s="57">
        <f t="shared" si="9"/>
        <v>160</v>
      </c>
      <c r="D50" s="57">
        <f t="shared" si="9"/>
        <v>160</v>
      </c>
      <c r="E50" s="57">
        <f t="shared" si="9"/>
        <v>160</v>
      </c>
      <c r="F50" s="57">
        <f t="shared" si="9"/>
        <v>160</v>
      </c>
      <c r="G50" s="57">
        <f t="shared" si="9"/>
        <v>160</v>
      </c>
      <c r="H50" s="57">
        <f t="shared" si="9"/>
        <v>160</v>
      </c>
      <c r="I50" s="57">
        <f t="shared" si="9"/>
        <v>160</v>
      </c>
      <c r="J50" s="57">
        <f t="shared" si="9"/>
        <v>160</v>
      </c>
      <c r="K50" s="57">
        <f t="shared" si="9"/>
        <v>160</v>
      </c>
      <c r="L50" s="57">
        <f t="shared" si="9"/>
        <v>2660</v>
      </c>
      <c r="M50" s="57">
        <f t="shared" si="9"/>
        <v>160</v>
      </c>
      <c r="N50" s="57">
        <f t="shared" si="9"/>
        <v>4420</v>
      </c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13.5" customHeight="1">
      <c r="A51" s="7" t="s">
        <v>73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13.5" customHeight="1">
      <c r="A52" s="7" t="s">
        <v>74</v>
      </c>
      <c r="B52" s="56">
        <v>175</v>
      </c>
      <c r="C52" s="56">
        <v>175</v>
      </c>
      <c r="D52" s="56">
        <v>175</v>
      </c>
      <c r="E52" s="56">
        <v>175</v>
      </c>
      <c r="F52" s="56">
        <v>175</v>
      </c>
      <c r="G52" s="56">
        <v>175</v>
      </c>
      <c r="H52" s="56">
        <v>175</v>
      </c>
      <c r="I52" s="56">
        <v>175</v>
      </c>
      <c r="J52" s="56">
        <v>175</v>
      </c>
      <c r="K52" s="56">
        <v>175</v>
      </c>
      <c r="L52" s="56">
        <v>175</v>
      </c>
      <c r="M52" s="56">
        <v>175</v>
      </c>
      <c r="N52" s="56">
        <f t="shared" ref="N52:N58" si="10">SUM(B52:M52)</f>
        <v>2100</v>
      </c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13.5" customHeight="1">
      <c r="A53" s="7" t="s">
        <v>76</v>
      </c>
      <c r="B53" s="56">
        <v>10129</v>
      </c>
      <c r="C53" s="56">
        <v>10129</v>
      </c>
      <c r="D53" s="56">
        <v>10129</v>
      </c>
      <c r="E53" s="56">
        <v>10129</v>
      </c>
      <c r="F53" s="56">
        <v>10129</v>
      </c>
      <c r="G53" s="56">
        <v>10129</v>
      </c>
      <c r="H53" s="56">
        <v>10129</v>
      </c>
      <c r="I53" s="56">
        <v>10129</v>
      </c>
      <c r="J53" s="56">
        <v>10129</v>
      </c>
      <c r="K53" s="56">
        <v>10129</v>
      </c>
      <c r="L53" s="56">
        <v>10129</v>
      </c>
      <c r="M53" s="56">
        <v>10129</v>
      </c>
      <c r="N53" s="56">
        <f t="shared" si="10"/>
        <v>121548</v>
      </c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13.5" customHeight="1">
      <c r="A54" s="7" t="s">
        <v>77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>
        <f t="shared" si="10"/>
        <v>0</v>
      </c>
      <c r="O54" s="53"/>
      <c r="P54" s="56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13.5" customHeight="1">
      <c r="A55" s="7" t="s">
        <v>78</v>
      </c>
      <c r="B55" s="56">
        <v>9859</v>
      </c>
      <c r="C55" s="56">
        <v>9859</v>
      </c>
      <c r="D55" s="56">
        <v>9859</v>
      </c>
      <c r="E55" s="56">
        <v>9859</v>
      </c>
      <c r="F55" s="56">
        <v>9859</v>
      </c>
      <c r="G55" s="56">
        <v>9859</v>
      </c>
      <c r="H55" s="56">
        <v>9859</v>
      </c>
      <c r="I55" s="56">
        <v>9859</v>
      </c>
      <c r="J55" s="56">
        <v>9859</v>
      </c>
      <c r="K55" s="56">
        <v>9859</v>
      </c>
      <c r="L55" s="56">
        <v>9859</v>
      </c>
      <c r="M55" s="56">
        <v>9859</v>
      </c>
      <c r="N55" s="56">
        <f t="shared" si="10"/>
        <v>118308</v>
      </c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13.5" customHeight="1">
      <c r="A56" s="7" t="s">
        <v>79</v>
      </c>
      <c r="B56" s="56">
        <v>0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f t="shared" si="10"/>
        <v>0</v>
      </c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13.5" customHeight="1">
      <c r="A57" s="7" t="s">
        <v>80</v>
      </c>
      <c r="B57" s="56">
        <f t="shared" ref="B57:M57" si="11">B53*0.0825</f>
        <v>835.64250000000004</v>
      </c>
      <c r="C57" s="56">
        <f t="shared" si="11"/>
        <v>835.64250000000004</v>
      </c>
      <c r="D57" s="56">
        <f t="shared" si="11"/>
        <v>835.64250000000004</v>
      </c>
      <c r="E57" s="56">
        <f t="shared" si="11"/>
        <v>835.64250000000004</v>
      </c>
      <c r="F57" s="56">
        <f t="shared" si="11"/>
        <v>835.64250000000004</v>
      </c>
      <c r="G57" s="56">
        <f t="shared" si="11"/>
        <v>835.64250000000004</v>
      </c>
      <c r="H57" s="56">
        <f t="shared" si="11"/>
        <v>835.64250000000004</v>
      </c>
      <c r="I57" s="56">
        <f t="shared" si="11"/>
        <v>835.64250000000004</v>
      </c>
      <c r="J57" s="56">
        <f t="shared" si="11"/>
        <v>835.64250000000004</v>
      </c>
      <c r="K57" s="56">
        <f t="shared" si="11"/>
        <v>835.64250000000004</v>
      </c>
      <c r="L57" s="56">
        <f t="shared" si="11"/>
        <v>835.64250000000004</v>
      </c>
      <c r="M57" s="56">
        <f t="shared" si="11"/>
        <v>835.64250000000004</v>
      </c>
      <c r="N57" s="56">
        <f t="shared" si="10"/>
        <v>10027.710000000001</v>
      </c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13.5" customHeight="1">
      <c r="A58" s="7" t="s">
        <v>81</v>
      </c>
      <c r="B58" s="56">
        <f t="shared" ref="B58:M58" si="12">B55*0.0825</f>
        <v>813.36750000000006</v>
      </c>
      <c r="C58" s="56">
        <f t="shared" si="12"/>
        <v>813.36750000000006</v>
      </c>
      <c r="D58" s="56">
        <f t="shared" si="12"/>
        <v>813.36750000000006</v>
      </c>
      <c r="E58" s="56">
        <f t="shared" si="12"/>
        <v>813.36750000000006</v>
      </c>
      <c r="F58" s="56">
        <f t="shared" si="12"/>
        <v>813.36750000000006</v>
      </c>
      <c r="G58" s="56">
        <f t="shared" si="12"/>
        <v>813.36750000000006</v>
      </c>
      <c r="H58" s="56">
        <f t="shared" si="12"/>
        <v>813.36750000000006</v>
      </c>
      <c r="I58" s="56">
        <f t="shared" si="12"/>
        <v>813.36750000000006</v>
      </c>
      <c r="J58" s="56">
        <f t="shared" si="12"/>
        <v>813.36750000000006</v>
      </c>
      <c r="K58" s="56">
        <f t="shared" si="12"/>
        <v>813.36750000000006</v>
      </c>
      <c r="L58" s="56">
        <f t="shared" si="12"/>
        <v>813.36750000000006</v>
      </c>
      <c r="M58" s="56">
        <f t="shared" si="12"/>
        <v>813.36750000000006</v>
      </c>
      <c r="N58" s="56">
        <f t="shared" si="10"/>
        <v>9760.4100000000017</v>
      </c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13.5" customHeight="1">
      <c r="A59" s="7" t="s">
        <v>181</v>
      </c>
      <c r="B59" s="56">
        <f t="shared" ref="B59:M59" si="13">B56*0.0825</f>
        <v>0</v>
      </c>
      <c r="C59" s="56">
        <f t="shared" si="13"/>
        <v>0</v>
      </c>
      <c r="D59" s="56">
        <f t="shared" si="13"/>
        <v>0</v>
      </c>
      <c r="E59" s="56">
        <f t="shared" si="13"/>
        <v>0</v>
      </c>
      <c r="F59" s="56">
        <f t="shared" si="13"/>
        <v>0</v>
      </c>
      <c r="G59" s="56">
        <f t="shared" si="13"/>
        <v>0</v>
      </c>
      <c r="H59" s="56">
        <f t="shared" si="13"/>
        <v>0</v>
      </c>
      <c r="I59" s="56">
        <f t="shared" si="13"/>
        <v>0</v>
      </c>
      <c r="J59" s="56">
        <f t="shared" si="13"/>
        <v>0</v>
      </c>
      <c r="K59" s="56">
        <f t="shared" si="13"/>
        <v>0</v>
      </c>
      <c r="L59" s="56">
        <f t="shared" si="13"/>
        <v>0</v>
      </c>
      <c r="M59" s="56">
        <f t="shared" si="13"/>
        <v>0</v>
      </c>
      <c r="N59" s="56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13.5" customHeight="1">
      <c r="A60" s="7" t="s">
        <v>83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>
        <f t="shared" ref="N60:N62" si="14">SUM(B60:M60)</f>
        <v>0</v>
      </c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3.5" customHeight="1">
      <c r="A61" s="7" t="s">
        <v>84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>
        <f t="shared" si="14"/>
        <v>0</v>
      </c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s="133" customFormat="1" ht="13.5" customHeight="1">
      <c r="A62" s="130" t="s">
        <v>85</v>
      </c>
      <c r="B62" s="131">
        <f t="shared" ref="B62:M62" si="15">SUM(B52:B61)</f>
        <v>21812.010000000002</v>
      </c>
      <c r="C62" s="131">
        <f t="shared" si="15"/>
        <v>21812.010000000002</v>
      </c>
      <c r="D62" s="131">
        <f t="shared" si="15"/>
        <v>21812.010000000002</v>
      </c>
      <c r="E62" s="131">
        <f t="shared" si="15"/>
        <v>21812.010000000002</v>
      </c>
      <c r="F62" s="131">
        <f t="shared" si="15"/>
        <v>21812.010000000002</v>
      </c>
      <c r="G62" s="131">
        <f t="shared" si="15"/>
        <v>21812.010000000002</v>
      </c>
      <c r="H62" s="131">
        <f t="shared" si="15"/>
        <v>21812.010000000002</v>
      </c>
      <c r="I62" s="131">
        <f t="shared" si="15"/>
        <v>21812.010000000002</v>
      </c>
      <c r="J62" s="131">
        <f t="shared" si="15"/>
        <v>21812.010000000002</v>
      </c>
      <c r="K62" s="131">
        <f t="shared" si="15"/>
        <v>21812.010000000002</v>
      </c>
      <c r="L62" s="131">
        <f t="shared" si="15"/>
        <v>21812.010000000002</v>
      </c>
      <c r="M62" s="131">
        <f t="shared" si="15"/>
        <v>21812.010000000002</v>
      </c>
      <c r="N62" s="131">
        <f t="shared" si="14"/>
        <v>261744.12000000008</v>
      </c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</row>
    <row r="63" spans="1:26" ht="13.5" customHeight="1">
      <c r="A63" s="7" t="s">
        <v>86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13.5" customHeight="1">
      <c r="A64" s="7" t="s">
        <v>87</v>
      </c>
      <c r="B64" s="56">
        <v>0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f t="shared" ref="N64:N74" si="16">SUM(B64:M64)</f>
        <v>0</v>
      </c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13.5" customHeight="1">
      <c r="A65" s="7" t="s">
        <v>89</v>
      </c>
      <c r="B65" s="56">
        <v>42</v>
      </c>
      <c r="C65" s="56">
        <v>42</v>
      </c>
      <c r="D65" s="56">
        <v>42</v>
      </c>
      <c r="E65" s="56">
        <v>42</v>
      </c>
      <c r="F65" s="56">
        <v>42</v>
      </c>
      <c r="G65" s="56">
        <v>42</v>
      </c>
      <c r="H65" s="56">
        <v>42</v>
      </c>
      <c r="I65" s="56">
        <v>42</v>
      </c>
      <c r="J65" s="56">
        <v>42</v>
      </c>
      <c r="K65" s="56">
        <v>42</v>
      </c>
      <c r="L65" s="56">
        <v>42</v>
      </c>
      <c r="M65" s="56">
        <v>42</v>
      </c>
      <c r="N65" s="56">
        <f t="shared" si="16"/>
        <v>504</v>
      </c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13.5" customHeight="1">
      <c r="A66" s="7" t="s">
        <v>90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>
        <f t="shared" si="16"/>
        <v>0</v>
      </c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13.5" customHeight="1">
      <c r="A67" s="7" t="s">
        <v>91</v>
      </c>
      <c r="B67" s="56">
        <v>400</v>
      </c>
      <c r="C67" s="56">
        <v>400</v>
      </c>
      <c r="D67" s="56">
        <v>400</v>
      </c>
      <c r="E67" s="56">
        <v>400</v>
      </c>
      <c r="F67" s="56">
        <v>400</v>
      </c>
      <c r="G67" s="56">
        <v>400</v>
      </c>
      <c r="H67" s="56">
        <v>400</v>
      </c>
      <c r="I67" s="56">
        <v>400</v>
      </c>
      <c r="J67" s="56">
        <v>400</v>
      </c>
      <c r="K67" s="56">
        <v>400</v>
      </c>
      <c r="L67" s="56">
        <v>400</v>
      </c>
      <c r="M67" s="56">
        <v>400</v>
      </c>
      <c r="N67" s="56">
        <f t="shared" si="16"/>
        <v>4800</v>
      </c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13.5" customHeight="1">
      <c r="A68" s="7" t="s">
        <v>92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>
        <f t="shared" si="16"/>
        <v>0</v>
      </c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13.5" customHeight="1">
      <c r="A69" s="7" t="s">
        <v>94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>
        <f t="shared" si="16"/>
        <v>0</v>
      </c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13.5" customHeight="1">
      <c r="A70" s="7" t="s">
        <v>96</v>
      </c>
      <c r="B70" s="56">
        <v>300</v>
      </c>
      <c r="C70" s="56">
        <v>300</v>
      </c>
      <c r="D70" s="56">
        <v>300</v>
      </c>
      <c r="E70" s="56">
        <v>400</v>
      </c>
      <c r="F70" s="56">
        <v>400</v>
      </c>
      <c r="G70" s="56">
        <v>400</v>
      </c>
      <c r="H70" s="56">
        <v>400</v>
      </c>
      <c r="I70" s="56">
        <v>400</v>
      </c>
      <c r="J70" s="56">
        <v>400</v>
      </c>
      <c r="K70" s="56">
        <v>400</v>
      </c>
      <c r="L70" s="56">
        <v>300</v>
      </c>
      <c r="M70" s="56">
        <v>300</v>
      </c>
      <c r="N70" s="56">
        <f t="shared" si="16"/>
        <v>4300</v>
      </c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13.5" customHeight="1">
      <c r="A71" s="7" t="s">
        <v>97</v>
      </c>
      <c r="B71" s="56">
        <v>0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f t="shared" si="16"/>
        <v>0</v>
      </c>
      <c r="O71" s="53" t="s">
        <v>182</v>
      </c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13.5" customHeight="1">
      <c r="A72" s="7" t="s">
        <v>98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>
        <f t="shared" si="16"/>
        <v>0</v>
      </c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3.5" customHeight="1">
      <c r="A73" s="7" t="s">
        <v>99</v>
      </c>
      <c r="B73" s="56">
        <v>150</v>
      </c>
      <c r="C73" s="56">
        <v>150</v>
      </c>
      <c r="D73" s="56">
        <v>150</v>
      </c>
      <c r="E73" s="56">
        <v>150</v>
      </c>
      <c r="F73" s="56">
        <v>150</v>
      </c>
      <c r="G73" s="56">
        <v>150</v>
      </c>
      <c r="H73" s="56">
        <v>150</v>
      </c>
      <c r="I73" s="56">
        <v>150</v>
      </c>
      <c r="J73" s="56">
        <v>150</v>
      </c>
      <c r="K73" s="56">
        <v>150</v>
      </c>
      <c r="L73" s="56">
        <v>150</v>
      </c>
      <c r="M73" s="56">
        <v>150</v>
      </c>
      <c r="N73" s="56">
        <f t="shared" si="16"/>
        <v>1800</v>
      </c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13.5" customHeight="1">
      <c r="A74" s="7" t="s">
        <v>101</v>
      </c>
      <c r="B74" s="56">
        <v>100</v>
      </c>
      <c r="C74" s="56">
        <v>100</v>
      </c>
      <c r="D74" s="56">
        <v>100</v>
      </c>
      <c r="E74" s="56">
        <v>100</v>
      </c>
      <c r="F74" s="56">
        <v>100</v>
      </c>
      <c r="G74" s="56">
        <v>100</v>
      </c>
      <c r="H74" s="56">
        <v>100</v>
      </c>
      <c r="I74" s="56">
        <v>100</v>
      </c>
      <c r="J74" s="56">
        <v>100</v>
      </c>
      <c r="K74" s="56">
        <v>100</v>
      </c>
      <c r="L74" s="56">
        <v>100</v>
      </c>
      <c r="M74" s="56">
        <v>100</v>
      </c>
      <c r="N74" s="56">
        <f t="shared" si="16"/>
        <v>1200</v>
      </c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13.5" customHeight="1">
      <c r="A75" s="7" t="s">
        <v>102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13.5" customHeight="1">
      <c r="A76" s="7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13.5" customHeight="1">
      <c r="A77" s="7" t="s">
        <v>104</v>
      </c>
      <c r="B77" s="57">
        <f t="shared" ref="B77:M77" si="17">SUM(B64:B75)</f>
        <v>992</v>
      </c>
      <c r="C77" s="57">
        <f t="shared" si="17"/>
        <v>992</v>
      </c>
      <c r="D77" s="57">
        <f t="shared" si="17"/>
        <v>992</v>
      </c>
      <c r="E77" s="57">
        <f t="shared" si="17"/>
        <v>1092</v>
      </c>
      <c r="F77" s="57">
        <f t="shared" si="17"/>
        <v>1092</v>
      </c>
      <c r="G77" s="57">
        <f t="shared" si="17"/>
        <v>1092</v>
      </c>
      <c r="H77" s="57">
        <f t="shared" si="17"/>
        <v>1092</v>
      </c>
      <c r="I77" s="57">
        <f t="shared" si="17"/>
        <v>1092</v>
      </c>
      <c r="J77" s="57">
        <f t="shared" si="17"/>
        <v>1092</v>
      </c>
      <c r="K77" s="57">
        <f t="shared" si="17"/>
        <v>1092</v>
      </c>
      <c r="L77" s="57">
        <f t="shared" si="17"/>
        <v>992</v>
      </c>
      <c r="M77" s="57">
        <f t="shared" si="17"/>
        <v>992</v>
      </c>
      <c r="N77" s="57">
        <f>SUM(N64:N75)</f>
        <v>12604</v>
      </c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13.5" customHeight="1">
      <c r="A78" s="7" t="s">
        <v>105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13.5" customHeight="1">
      <c r="A79" s="7" t="s">
        <v>106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13.5" customHeight="1">
      <c r="A80" s="7" t="s">
        <v>107</v>
      </c>
      <c r="B80" s="56">
        <v>500</v>
      </c>
      <c r="C80" s="56">
        <v>500</v>
      </c>
      <c r="D80" s="56">
        <v>500</v>
      </c>
      <c r="E80" s="56">
        <v>500</v>
      </c>
      <c r="F80" s="56">
        <v>500</v>
      </c>
      <c r="G80" s="56">
        <v>500</v>
      </c>
      <c r="H80" s="56">
        <v>500</v>
      </c>
      <c r="I80" s="56">
        <v>500</v>
      </c>
      <c r="J80" s="56">
        <v>500</v>
      </c>
      <c r="K80" s="56">
        <v>500</v>
      </c>
      <c r="L80" s="56">
        <v>500</v>
      </c>
      <c r="M80" s="56">
        <v>500</v>
      </c>
      <c r="N80" s="56">
        <f t="shared" ref="N80:N85" si="18">SUM(B80:M80)</f>
        <v>6000</v>
      </c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13.5" customHeight="1">
      <c r="A81" s="7" t="s">
        <v>108</v>
      </c>
      <c r="B81" s="56">
        <v>12800</v>
      </c>
      <c r="C81" s="56">
        <v>300</v>
      </c>
      <c r="D81" s="56">
        <v>300</v>
      </c>
      <c r="E81" s="56">
        <v>2500</v>
      </c>
      <c r="F81" s="56">
        <v>1700</v>
      </c>
      <c r="G81" s="56">
        <v>100</v>
      </c>
      <c r="H81" s="56">
        <v>100</v>
      </c>
      <c r="I81" s="56">
        <v>100</v>
      </c>
      <c r="J81" s="56">
        <v>100</v>
      </c>
      <c r="K81" s="56">
        <v>100</v>
      </c>
      <c r="L81" s="56">
        <v>100</v>
      </c>
      <c r="M81" s="56">
        <v>100</v>
      </c>
      <c r="N81" s="56">
        <f t="shared" si="18"/>
        <v>18300</v>
      </c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13.5" customHeight="1">
      <c r="A82" s="108" t="s">
        <v>110</v>
      </c>
      <c r="B82" s="109">
        <v>171</v>
      </c>
      <c r="C82" s="109">
        <v>171</v>
      </c>
      <c r="D82" s="109">
        <v>171</v>
      </c>
      <c r="E82" s="109">
        <v>171</v>
      </c>
      <c r="F82" s="109">
        <v>171</v>
      </c>
      <c r="G82" s="109">
        <v>171</v>
      </c>
      <c r="H82" s="109">
        <v>171</v>
      </c>
      <c r="I82" s="109">
        <v>171</v>
      </c>
      <c r="J82" s="109">
        <v>171</v>
      </c>
      <c r="K82" s="109">
        <v>171</v>
      </c>
      <c r="L82" s="109">
        <v>171</v>
      </c>
      <c r="M82" s="109">
        <v>171</v>
      </c>
      <c r="N82" s="109">
        <f t="shared" si="18"/>
        <v>2052</v>
      </c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</row>
    <row r="83" spans="1:26" ht="13.5" customHeight="1">
      <c r="A83" s="7" t="s">
        <v>183</v>
      </c>
      <c r="B83" s="56">
        <v>29</v>
      </c>
      <c r="C83" s="56">
        <v>29</v>
      </c>
      <c r="D83" s="56">
        <v>29</v>
      </c>
      <c r="E83" s="56">
        <v>29</v>
      </c>
      <c r="F83" s="56">
        <v>29</v>
      </c>
      <c r="G83" s="56">
        <v>29</v>
      </c>
      <c r="H83" s="56">
        <v>29</v>
      </c>
      <c r="I83" s="56">
        <v>29</v>
      </c>
      <c r="J83" s="56">
        <v>29</v>
      </c>
      <c r="K83" s="56">
        <v>29</v>
      </c>
      <c r="L83" s="56">
        <v>29</v>
      </c>
      <c r="M83" s="56">
        <v>29</v>
      </c>
      <c r="N83" s="56">
        <f t="shared" si="18"/>
        <v>348</v>
      </c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13.5" customHeight="1">
      <c r="A84" s="7" t="s">
        <v>112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>
        <f t="shared" si="18"/>
        <v>0</v>
      </c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13.5" customHeight="1">
      <c r="A85" s="7" t="s">
        <v>113</v>
      </c>
      <c r="B85" s="56"/>
      <c r="C85" s="56"/>
      <c r="D85" s="56">
        <v>125</v>
      </c>
      <c r="E85" s="56"/>
      <c r="F85" s="56"/>
      <c r="G85" s="56">
        <v>125</v>
      </c>
      <c r="H85" s="56"/>
      <c r="I85" s="56"/>
      <c r="J85" s="56">
        <v>125</v>
      </c>
      <c r="K85" s="56"/>
      <c r="L85" s="56"/>
      <c r="M85" s="56">
        <v>125</v>
      </c>
      <c r="N85" s="56">
        <f t="shared" si="18"/>
        <v>500</v>
      </c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3.5" customHeight="1">
      <c r="A86" s="7" t="s">
        <v>114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3.5" customHeight="1">
      <c r="A87" s="7" t="s">
        <v>115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3.5" customHeight="1">
      <c r="A88" s="7" t="s">
        <v>116</v>
      </c>
      <c r="B88" s="57">
        <f t="shared" ref="B88:M88" si="19">SUM(B79:B87)</f>
        <v>13500</v>
      </c>
      <c r="C88" s="57">
        <f t="shared" si="19"/>
        <v>1000</v>
      </c>
      <c r="D88" s="57">
        <f t="shared" si="19"/>
        <v>1125</v>
      </c>
      <c r="E88" s="57">
        <f t="shared" si="19"/>
        <v>3200</v>
      </c>
      <c r="F88" s="57">
        <f t="shared" si="19"/>
        <v>2400</v>
      </c>
      <c r="G88" s="57">
        <f t="shared" si="19"/>
        <v>925</v>
      </c>
      <c r="H88" s="57">
        <f t="shared" si="19"/>
        <v>800</v>
      </c>
      <c r="I88" s="57">
        <f t="shared" si="19"/>
        <v>800</v>
      </c>
      <c r="J88" s="57">
        <f t="shared" si="19"/>
        <v>925</v>
      </c>
      <c r="K88" s="57">
        <f t="shared" si="19"/>
        <v>800</v>
      </c>
      <c r="L88" s="57">
        <f t="shared" si="19"/>
        <v>800</v>
      </c>
      <c r="M88" s="57">
        <f t="shared" si="19"/>
        <v>925</v>
      </c>
      <c r="N88" s="57">
        <f>SUM(N79:N87)</f>
        <v>27200</v>
      </c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3.5" customHeight="1">
      <c r="A89" s="7" t="s">
        <v>117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3.5" customHeight="1">
      <c r="A90" s="7" t="s">
        <v>118</v>
      </c>
      <c r="B90" s="56">
        <v>300</v>
      </c>
      <c r="C90" s="56">
        <v>300</v>
      </c>
      <c r="D90" s="56">
        <v>300</v>
      </c>
      <c r="E90" s="56">
        <v>300</v>
      </c>
      <c r="F90" s="56">
        <v>300</v>
      </c>
      <c r="G90" s="56">
        <v>300</v>
      </c>
      <c r="H90" s="56">
        <v>300</v>
      </c>
      <c r="I90" s="56">
        <v>300</v>
      </c>
      <c r="J90" s="56">
        <v>300</v>
      </c>
      <c r="K90" s="56">
        <v>300</v>
      </c>
      <c r="L90" s="56">
        <v>300</v>
      </c>
      <c r="M90" s="56">
        <v>300</v>
      </c>
      <c r="N90" s="56">
        <f t="shared" ref="N90:N95" si="20">SUM(B90:M90)</f>
        <v>3600</v>
      </c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3.5" customHeight="1">
      <c r="A91" s="7" t="s">
        <v>119</v>
      </c>
      <c r="B91" s="56">
        <v>250</v>
      </c>
      <c r="C91" s="56">
        <v>250</v>
      </c>
      <c r="D91" s="56">
        <v>250</v>
      </c>
      <c r="E91" s="56">
        <v>250</v>
      </c>
      <c r="F91" s="56">
        <v>200</v>
      </c>
      <c r="G91" s="56">
        <v>200</v>
      </c>
      <c r="H91" s="56">
        <v>200</v>
      </c>
      <c r="I91" s="56">
        <v>200</v>
      </c>
      <c r="J91" s="56">
        <v>200</v>
      </c>
      <c r="K91" s="56">
        <v>200</v>
      </c>
      <c r="L91" s="56">
        <v>200</v>
      </c>
      <c r="M91" s="56">
        <v>200</v>
      </c>
      <c r="N91" s="56">
        <f t="shared" si="20"/>
        <v>2600</v>
      </c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3.5" customHeight="1">
      <c r="A92" s="7" t="s">
        <v>120</v>
      </c>
      <c r="B92" s="56">
        <v>100</v>
      </c>
      <c r="C92" s="56">
        <v>100</v>
      </c>
      <c r="D92" s="56">
        <v>100</v>
      </c>
      <c r="E92" s="56">
        <v>100</v>
      </c>
      <c r="F92" s="56">
        <v>100</v>
      </c>
      <c r="G92" s="56">
        <v>100</v>
      </c>
      <c r="H92" s="56">
        <v>100</v>
      </c>
      <c r="I92" s="56">
        <v>100</v>
      </c>
      <c r="J92" s="56">
        <v>100</v>
      </c>
      <c r="K92" s="56">
        <v>100</v>
      </c>
      <c r="L92" s="56">
        <v>100</v>
      </c>
      <c r="M92" s="56">
        <v>100</v>
      </c>
      <c r="N92" s="56">
        <f t="shared" si="20"/>
        <v>1200</v>
      </c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3.5" customHeight="1">
      <c r="A93" s="7" t="s">
        <v>121</v>
      </c>
      <c r="B93" s="56">
        <v>75</v>
      </c>
      <c r="C93" s="56">
        <v>75</v>
      </c>
      <c r="D93" s="56">
        <v>75</v>
      </c>
      <c r="E93" s="56">
        <v>75</v>
      </c>
      <c r="F93" s="56">
        <v>75</v>
      </c>
      <c r="G93" s="56">
        <v>75</v>
      </c>
      <c r="H93" s="56">
        <v>75</v>
      </c>
      <c r="I93" s="56">
        <v>75</v>
      </c>
      <c r="J93" s="56">
        <v>75</v>
      </c>
      <c r="K93" s="56">
        <v>75</v>
      </c>
      <c r="L93" s="56">
        <v>75</v>
      </c>
      <c r="M93" s="56">
        <v>75</v>
      </c>
      <c r="N93" s="56">
        <f t="shared" si="20"/>
        <v>900</v>
      </c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3.5" customHeight="1">
      <c r="A94" s="7" t="s">
        <v>122</v>
      </c>
      <c r="B94" s="56">
        <v>135</v>
      </c>
      <c r="C94" s="56">
        <v>135</v>
      </c>
      <c r="D94" s="56">
        <v>135</v>
      </c>
      <c r="E94" s="56">
        <v>135</v>
      </c>
      <c r="F94" s="56">
        <v>135</v>
      </c>
      <c r="G94" s="56">
        <v>135</v>
      </c>
      <c r="H94" s="56">
        <v>135</v>
      </c>
      <c r="I94" s="56">
        <v>135</v>
      </c>
      <c r="J94" s="56">
        <v>135</v>
      </c>
      <c r="K94" s="56">
        <v>135</v>
      </c>
      <c r="L94" s="56">
        <v>135</v>
      </c>
      <c r="M94" s="56">
        <v>135</v>
      </c>
      <c r="N94" s="56">
        <f t="shared" si="20"/>
        <v>1620</v>
      </c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3.5" customHeight="1">
      <c r="A95" s="7" t="s">
        <v>123</v>
      </c>
      <c r="B95" s="56">
        <v>75</v>
      </c>
      <c r="C95" s="56">
        <v>75</v>
      </c>
      <c r="D95" s="56">
        <v>75</v>
      </c>
      <c r="E95" s="56">
        <v>75</v>
      </c>
      <c r="F95" s="56">
        <v>75</v>
      </c>
      <c r="G95" s="56">
        <v>75</v>
      </c>
      <c r="H95" s="56">
        <v>75</v>
      </c>
      <c r="I95" s="56">
        <v>75</v>
      </c>
      <c r="J95" s="56">
        <v>75</v>
      </c>
      <c r="K95" s="56">
        <v>75</v>
      </c>
      <c r="L95" s="56">
        <v>75</v>
      </c>
      <c r="M95" s="56">
        <v>75</v>
      </c>
      <c r="N95" s="56">
        <f t="shared" si="20"/>
        <v>900</v>
      </c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3.5" customHeight="1">
      <c r="A96" s="7" t="s">
        <v>124</v>
      </c>
      <c r="B96" s="57">
        <f t="shared" ref="B96:N96" si="21">SUM(B90:B95)</f>
        <v>935</v>
      </c>
      <c r="C96" s="57">
        <f t="shared" si="21"/>
        <v>935</v>
      </c>
      <c r="D96" s="57">
        <f t="shared" si="21"/>
        <v>935</v>
      </c>
      <c r="E96" s="57">
        <f t="shared" si="21"/>
        <v>935</v>
      </c>
      <c r="F96" s="57">
        <f t="shared" si="21"/>
        <v>885</v>
      </c>
      <c r="G96" s="57">
        <f t="shared" si="21"/>
        <v>885</v>
      </c>
      <c r="H96" s="57">
        <f t="shared" si="21"/>
        <v>885</v>
      </c>
      <c r="I96" s="57">
        <f t="shared" si="21"/>
        <v>885</v>
      </c>
      <c r="J96" s="57">
        <f t="shared" si="21"/>
        <v>885</v>
      </c>
      <c r="K96" s="57">
        <f t="shared" si="21"/>
        <v>885</v>
      </c>
      <c r="L96" s="57">
        <f t="shared" si="21"/>
        <v>885</v>
      </c>
      <c r="M96" s="57">
        <f t="shared" si="21"/>
        <v>885</v>
      </c>
      <c r="N96" s="57">
        <f t="shared" si="21"/>
        <v>10820</v>
      </c>
      <c r="O96" s="6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13.5" customHeight="1">
      <c r="A97" s="7" t="s">
        <v>125</v>
      </c>
      <c r="B97" s="59">
        <f t="shared" ref="B97:N97" si="22">SUM(B77+B88+B96+B62+B50)</f>
        <v>37399.01</v>
      </c>
      <c r="C97" s="59">
        <f t="shared" si="22"/>
        <v>24899.010000000002</v>
      </c>
      <c r="D97" s="59">
        <f t="shared" si="22"/>
        <v>25024.010000000002</v>
      </c>
      <c r="E97" s="59">
        <f t="shared" si="22"/>
        <v>27199.010000000002</v>
      </c>
      <c r="F97" s="59">
        <f t="shared" si="22"/>
        <v>26349.010000000002</v>
      </c>
      <c r="G97" s="59">
        <f t="shared" si="22"/>
        <v>24874.010000000002</v>
      </c>
      <c r="H97" s="59">
        <f t="shared" si="22"/>
        <v>24749.010000000002</v>
      </c>
      <c r="I97" s="59">
        <f t="shared" si="22"/>
        <v>24749.010000000002</v>
      </c>
      <c r="J97" s="59">
        <f t="shared" si="22"/>
        <v>24874.010000000002</v>
      </c>
      <c r="K97" s="59">
        <f t="shared" si="22"/>
        <v>24749.010000000002</v>
      </c>
      <c r="L97" s="59">
        <f t="shared" si="22"/>
        <v>27149.010000000002</v>
      </c>
      <c r="M97" s="59">
        <f t="shared" si="22"/>
        <v>24774.010000000002</v>
      </c>
      <c r="N97" s="59">
        <f t="shared" si="22"/>
        <v>316788.12000000011</v>
      </c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3.5" customHeight="1">
      <c r="A98" s="7" t="s">
        <v>126</v>
      </c>
      <c r="B98" s="56">
        <f t="shared" ref="B98:N98" si="23">SUM(B39-B97)</f>
        <v>-21299.010000000002</v>
      </c>
      <c r="C98" s="56">
        <f t="shared" si="23"/>
        <v>-8799.010000000002</v>
      </c>
      <c r="D98" s="56">
        <f t="shared" si="23"/>
        <v>-2924.010000000002</v>
      </c>
      <c r="E98" s="56">
        <f t="shared" si="23"/>
        <v>-10099.010000000002</v>
      </c>
      <c r="F98" s="56">
        <f t="shared" si="23"/>
        <v>-8749.010000000002</v>
      </c>
      <c r="G98" s="56">
        <f t="shared" si="23"/>
        <v>-5024.010000000002</v>
      </c>
      <c r="H98" s="56">
        <f t="shared" si="23"/>
        <v>-7149.010000000002</v>
      </c>
      <c r="I98" s="56">
        <f t="shared" si="23"/>
        <v>-7149.010000000002</v>
      </c>
      <c r="J98" s="56">
        <f t="shared" si="23"/>
        <v>-7274.010000000002</v>
      </c>
      <c r="K98" s="56">
        <f t="shared" si="23"/>
        <v>-6649.010000000002</v>
      </c>
      <c r="L98" s="56">
        <f t="shared" si="23"/>
        <v>3700.989999999998</v>
      </c>
      <c r="M98" s="56">
        <f t="shared" si="23"/>
        <v>-1674.010000000002</v>
      </c>
      <c r="N98" s="129">
        <f t="shared" si="23"/>
        <v>-83088.120000000112</v>
      </c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13.5" customHeight="1">
      <c r="A99" s="7" t="s">
        <v>127</v>
      </c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13.5" customHeight="1">
      <c r="A100" s="58" t="s">
        <v>129</v>
      </c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>
        <f t="shared" ref="N100:N103" si="24">SUM(B100:M100)</f>
        <v>0</v>
      </c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13.5" customHeight="1">
      <c r="A101" s="7" t="s">
        <v>130</v>
      </c>
      <c r="B101" s="56">
        <v>7000</v>
      </c>
      <c r="C101" s="56">
        <v>7000</v>
      </c>
      <c r="D101" s="56">
        <v>7000</v>
      </c>
      <c r="E101" s="56">
        <v>7000</v>
      </c>
      <c r="F101" s="56">
        <v>7000</v>
      </c>
      <c r="G101" s="56">
        <v>7000</v>
      </c>
      <c r="H101" s="56">
        <v>7000</v>
      </c>
      <c r="I101" s="56">
        <v>7000</v>
      </c>
      <c r="J101" s="56">
        <v>7000</v>
      </c>
      <c r="K101" s="56">
        <v>7000</v>
      </c>
      <c r="L101" s="56">
        <v>7000</v>
      </c>
      <c r="M101" s="56">
        <v>6089</v>
      </c>
      <c r="N101" s="56">
        <f t="shared" si="24"/>
        <v>83089</v>
      </c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3.5" customHeight="1">
      <c r="A102" s="7" t="s">
        <v>221</v>
      </c>
      <c r="B102" s="56">
        <v>0</v>
      </c>
      <c r="C102" s="56">
        <v>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6">
        <v>0</v>
      </c>
      <c r="N102" s="56">
        <f t="shared" si="24"/>
        <v>0</v>
      </c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3.5" customHeight="1">
      <c r="A103" s="58" t="s">
        <v>57</v>
      </c>
      <c r="B103" s="56">
        <v>0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f t="shared" si="24"/>
        <v>0</v>
      </c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13.5" customHeight="1">
      <c r="A104" s="7" t="s">
        <v>132</v>
      </c>
      <c r="B104" s="56">
        <f t="shared" ref="B104:N104" si="25">SUM(B100:B103)</f>
        <v>7000</v>
      </c>
      <c r="C104" s="56">
        <f t="shared" si="25"/>
        <v>7000</v>
      </c>
      <c r="D104" s="56">
        <f t="shared" si="25"/>
        <v>7000</v>
      </c>
      <c r="E104" s="56">
        <f t="shared" si="25"/>
        <v>7000</v>
      </c>
      <c r="F104" s="56">
        <f t="shared" si="25"/>
        <v>7000</v>
      </c>
      <c r="G104" s="56">
        <f t="shared" si="25"/>
        <v>7000</v>
      </c>
      <c r="H104" s="56">
        <f t="shared" si="25"/>
        <v>7000</v>
      </c>
      <c r="I104" s="56">
        <f t="shared" si="25"/>
        <v>7000</v>
      </c>
      <c r="J104" s="56">
        <f t="shared" si="25"/>
        <v>7000</v>
      </c>
      <c r="K104" s="56">
        <f t="shared" si="25"/>
        <v>7000</v>
      </c>
      <c r="L104" s="56">
        <f t="shared" si="25"/>
        <v>7000</v>
      </c>
      <c r="M104" s="56">
        <f t="shared" si="25"/>
        <v>6089</v>
      </c>
      <c r="N104" s="56">
        <f t="shared" si="25"/>
        <v>83089</v>
      </c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3.5" customHeight="1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64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3.5" customHeight="1">
      <c r="A106" s="2" t="s">
        <v>133</v>
      </c>
      <c r="B106" s="65">
        <f t="shared" ref="B106:M106" si="26">B98+B104</f>
        <v>-14299.010000000002</v>
      </c>
      <c r="C106" s="65">
        <f t="shared" si="26"/>
        <v>-1799.010000000002</v>
      </c>
      <c r="D106" s="65">
        <f t="shared" si="26"/>
        <v>4075.989999999998</v>
      </c>
      <c r="E106" s="65">
        <f t="shared" si="26"/>
        <v>-3099.010000000002</v>
      </c>
      <c r="F106" s="65">
        <f t="shared" si="26"/>
        <v>-1749.010000000002</v>
      </c>
      <c r="G106" s="65">
        <f t="shared" si="26"/>
        <v>1975.989999999998</v>
      </c>
      <c r="H106" s="65">
        <f t="shared" si="26"/>
        <v>-149.01000000000204</v>
      </c>
      <c r="I106" s="65">
        <f t="shared" si="26"/>
        <v>-149.01000000000204</v>
      </c>
      <c r="J106" s="65">
        <f t="shared" si="26"/>
        <v>-274.01000000000204</v>
      </c>
      <c r="K106" s="65">
        <f t="shared" si="26"/>
        <v>350.98999999999796</v>
      </c>
      <c r="L106" s="65">
        <f t="shared" si="26"/>
        <v>10700.989999999998</v>
      </c>
      <c r="M106" s="65">
        <f t="shared" si="26"/>
        <v>4414.989999999998</v>
      </c>
      <c r="N106" s="65">
        <f>SUM(B106:M106)</f>
        <v>0.87999999997555278</v>
      </c>
      <c r="O106" s="53"/>
      <c r="P106" s="66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13.5" customHeight="1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13.5" customHeight="1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 t="s">
        <v>184</v>
      </c>
      <c r="N108" s="65">
        <f>'2024 E Draft'!N111</f>
        <v>0.69999999972060323</v>
      </c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13.5" customHeight="1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67" t="s">
        <v>185</v>
      </c>
      <c r="N109" s="107">
        <f>N108+N106</f>
        <v>1.579999999696156</v>
      </c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13.5" customHeight="1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3.5" customHeight="1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3.5" customHeight="1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13.5" customHeight="1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13.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13.5" customHeight="1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13.5" customHeight="1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13.5" customHeight="1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13.5" customHeight="1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13.5" customHeight="1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13.5" customHeight="1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13.5" customHeight="1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13.5" customHeight="1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13.5" customHeight="1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13.5" customHeight="1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13.5" customHeight="1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13.5" customHeight="1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13.5" customHeight="1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13.5" customHeight="1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13.5" customHeight="1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13.5" customHeight="1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13.5" customHeight="1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13.5" customHeight="1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13.5" customHeight="1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13.5" customHeight="1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13.5" customHeight="1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13.5" customHeight="1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13.5" customHeight="1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13.5" customHeight="1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13.5" customHeight="1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13.5" customHeight="1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13.5" customHeight="1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13.5" customHeight="1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13.5" customHeight="1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13.5" customHeight="1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13.5" customHeight="1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13.5" customHeight="1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13.5" customHeight="1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13.5" customHeight="1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13.5" customHeight="1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13.5" customHeight="1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13.5" customHeight="1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13.5" customHeight="1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13.5" customHeight="1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13.5" customHeight="1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13.5" customHeight="1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13.5" customHeight="1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13.5" customHeight="1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13.5" customHeight="1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13.5" customHeight="1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13.5" customHeight="1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13.5" customHeight="1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3.5" customHeight="1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13.5" customHeight="1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13.5" customHeight="1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13.5" customHeight="1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13.5" customHeight="1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13.5" customHeight="1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13.5" customHeight="1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13.5" customHeight="1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13.5" customHeight="1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13.5" customHeight="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13.5" customHeight="1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13.5" customHeight="1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13.5" customHeight="1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13.5" customHeight="1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13.5" customHeight="1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13.5" customHeight="1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13.5" customHeight="1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13.5" customHeight="1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13.5" customHeight="1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13.5" customHeight="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13.5" customHeight="1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13.5" customHeight="1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13.5" customHeight="1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13.5" customHeight="1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13.5" customHeight="1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13.5" customHeight="1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13.5" customHeight="1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13.5" customHeight="1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13.5" customHeight="1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13.5" customHeight="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13.5" customHeight="1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13.5" customHeight="1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13.5" customHeight="1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13.5" customHeight="1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13.5" customHeight="1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13.5" customHeight="1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13.5" customHeight="1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13.5" customHeight="1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13.5" customHeight="1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13.5" customHeight="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13.5" customHeight="1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13.5" customHeight="1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13.5" customHeight="1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13.5" customHeight="1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13.5" customHeight="1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13.5" customHeight="1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13.5" customHeight="1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13.5" customHeight="1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13.5" customHeight="1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13.5" customHeight="1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13.5" customHeight="1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13.5" customHeight="1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13.5" customHeight="1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13.5" customHeight="1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13.5" customHeight="1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13.5" customHeight="1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13.5" customHeight="1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13.5" customHeight="1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13.5" customHeight="1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13.5" customHeight="1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13.5" customHeight="1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13.5" customHeight="1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13.5" customHeight="1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13.5" customHeight="1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13.5" customHeight="1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13.5" customHeight="1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13.5" customHeight="1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13.5" customHeight="1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13.5" customHeight="1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13.5" customHeight="1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13.5" customHeight="1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13.5" customHeight="1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13.5" customHeight="1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13.5" customHeight="1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13.5" customHeight="1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13.5" customHeight="1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13.5" customHeight="1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13.5" customHeight="1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13.5" customHeight="1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13.5" customHeight="1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13.5" customHeight="1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13.5" customHeight="1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13.5" customHeight="1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13.5" customHeight="1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13.5" customHeight="1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13.5" customHeight="1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13.5" customHeight="1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13.5" customHeight="1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13.5" customHeight="1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13.5" customHeight="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13.5" customHeight="1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13.5" customHeight="1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13.5" customHeight="1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13.5" customHeight="1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13.5" customHeight="1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13.5" customHeight="1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13.5" customHeight="1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13.5" customHeight="1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13.5" customHeight="1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13.5" customHeight="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13.5" customHeight="1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13.5" customHeight="1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13.5" customHeight="1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13.5" customHeight="1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13.5" customHeight="1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13.5" customHeight="1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13.5" customHeight="1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13.5" customHeight="1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13.5" customHeight="1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13.5" customHeight="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13.5" customHeight="1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13.5" customHeight="1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13.5" customHeight="1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13.5" customHeight="1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13.5" customHeight="1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13.5" customHeight="1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13.5" customHeight="1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13.5" customHeight="1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13.5" customHeight="1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13.5" customHeight="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13.5" customHeight="1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13.5" customHeight="1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13.5" customHeight="1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13.5" customHeight="1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13.5" customHeight="1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13.5" customHeight="1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13.5" customHeight="1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13.5" customHeight="1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13.5" customHeight="1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13.5" customHeight="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13.5" customHeight="1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13.5" customHeight="1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13.5" customHeight="1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13.5" customHeight="1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13.5" customHeight="1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13.5" customHeight="1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13.5" customHeight="1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13.5" customHeight="1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13.5" customHeight="1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13.5" customHeight="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13.5" customHeight="1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13.5" customHeight="1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13.5" customHeight="1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13.5" customHeight="1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13.5" customHeight="1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13.5" customHeight="1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13.5" customHeight="1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13.5" customHeight="1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13.5" customHeight="1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13.5" customHeight="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13.5" customHeight="1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13.5" customHeight="1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13.5" customHeight="1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13.5" customHeight="1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13.5" customHeight="1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13.5" customHeight="1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13.5" customHeight="1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13.5" customHeight="1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13.5" customHeight="1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13.5" customHeight="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13.5" customHeight="1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13.5" customHeight="1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13.5" customHeight="1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13.5" customHeight="1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13.5" customHeight="1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13.5" customHeight="1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13.5" customHeight="1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13.5" customHeight="1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13.5" customHeight="1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13.5" customHeight="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13.5" customHeight="1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13.5" customHeight="1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13.5" customHeight="1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13.5" customHeight="1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13.5" customHeight="1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13.5" customHeight="1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13.5" customHeight="1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13.5" customHeight="1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13.5" customHeight="1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13.5" customHeight="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13.5" customHeight="1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13.5" customHeight="1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13.5" customHeight="1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13.5" customHeight="1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13.5" customHeight="1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13.5" customHeight="1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13.5" customHeight="1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13.5" customHeight="1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13.5" customHeight="1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13.5" customHeight="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13.5" customHeight="1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13.5" customHeight="1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13.5" customHeight="1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13.5" customHeight="1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13.5" customHeight="1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13.5" customHeight="1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13.5" customHeight="1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13.5" customHeight="1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13.5" customHeight="1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13.5" customHeight="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13.5" customHeight="1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13.5" customHeight="1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13.5" customHeight="1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13.5" customHeight="1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13.5" customHeight="1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13.5" customHeight="1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13.5" customHeight="1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13.5" customHeight="1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13.5" customHeight="1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13.5" customHeight="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13.5" customHeight="1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13.5" customHeight="1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13.5" customHeight="1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13.5" customHeight="1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13.5" customHeight="1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13.5" customHeight="1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13.5" customHeight="1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13.5" customHeight="1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13.5" customHeight="1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13.5" customHeight="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13.5" customHeight="1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13.5" customHeight="1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13.5" customHeight="1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13.5" customHeight="1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13.5" customHeight="1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13.5" customHeight="1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13.5" customHeight="1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13.5" customHeight="1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13.5" customHeight="1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13.5" customHeight="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13.5" customHeight="1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13.5" customHeight="1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13.5" customHeight="1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13.5" customHeight="1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13.5" customHeight="1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13.5" customHeight="1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13.5" customHeight="1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13.5" customHeight="1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13.5" customHeight="1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13.5" customHeight="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13.5" customHeight="1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13.5" customHeight="1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13.5" customHeight="1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13.5" customHeight="1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13.5" customHeight="1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13.5" customHeight="1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13.5" customHeight="1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13.5" customHeight="1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13.5" customHeight="1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13.5" customHeight="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13.5" customHeight="1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13.5" customHeight="1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13.5" customHeight="1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13.5" customHeight="1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13.5" customHeight="1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13.5" customHeight="1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13.5" customHeight="1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13.5" customHeight="1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13.5" customHeight="1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13.5" customHeight="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13.5" customHeight="1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13.5" customHeight="1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13.5" customHeight="1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13.5" customHeight="1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13.5" customHeight="1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13.5" customHeight="1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13.5" customHeight="1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13.5" customHeight="1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13.5" customHeight="1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13.5" customHeight="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13.5" customHeight="1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13.5" customHeight="1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13.5" customHeight="1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13.5" customHeight="1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13.5" customHeight="1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13.5" customHeight="1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13.5" customHeight="1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13.5" customHeight="1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13.5" customHeight="1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13.5" customHeight="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13.5" customHeight="1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13.5" customHeight="1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13.5" customHeight="1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13.5" customHeight="1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13.5" customHeight="1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13.5" customHeight="1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13.5" customHeight="1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13.5" customHeight="1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13.5" customHeight="1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13.5" customHeight="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13.5" customHeight="1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13.5" customHeight="1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13.5" customHeight="1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13.5" customHeight="1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13.5" customHeight="1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13.5" customHeight="1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13.5" customHeight="1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13.5" customHeight="1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13.5" customHeight="1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13.5" customHeight="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13.5" customHeight="1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13.5" customHeight="1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13.5" customHeight="1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13.5" customHeight="1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13.5" customHeight="1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13.5" customHeight="1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13.5" customHeight="1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13.5" customHeight="1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13.5" customHeight="1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13.5" customHeight="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13.5" customHeight="1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13.5" customHeight="1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13.5" customHeight="1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13.5" customHeight="1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13.5" customHeight="1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13.5" customHeight="1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13.5" customHeight="1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13.5" customHeight="1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13.5" customHeight="1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13.5" customHeight="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13.5" customHeight="1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13.5" customHeight="1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13.5" customHeight="1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13.5" customHeight="1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13.5" customHeight="1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13.5" customHeight="1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13.5" customHeight="1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13.5" customHeight="1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13.5" customHeight="1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13.5" customHeight="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13.5" customHeight="1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13.5" customHeight="1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13.5" customHeight="1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13.5" customHeight="1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13.5" customHeight="1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13.5" customHeight="1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13.5" customHeight="1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13.5" customHeight="1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13.5" customHeight="1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13.5" customHeight="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13.5" customHeight="1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13.5" customHeight="1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13.5" customHeight="1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13.5" customHeight="1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13.5" customHeight="1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13.5" customHeight="1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13.5" customHeight="1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13.5" customHeight="1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13.5" customHeight="1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13.5" customHeight="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13.5" customHeight="1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13.5" customHeight="1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13.5" customHeight="1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13.5" customHeight="1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13.5" customHeight="1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13.5" customHeight="1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13.5" customHeight="1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13.5" customHeight="1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13.5" customHeight="1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13.5" customHeight="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13.5" customHeight="1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13.5" customHeight="1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13.5" customHeight="1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13.5" customHeight="1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13.5" customHeight="1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13.5" customHeight="1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13.5" customHeight="1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13.5" customHeight="1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13.5" customHeight="1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13.5" customHeight="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13.5" customHeight="1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13.5" customHeight="1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13.5" customHeight="1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13.5" customHeight="1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13.5" customHeight="1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13.5" customHeight="1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13.5" customHeight="1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13.5" customHeight="1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13.5" customHeight="1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13.5" customHeight="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13.5" customHeight="1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13.5" customHeight="1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13.5" customHeight="1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13.5" customHeight="1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13.5" customHeight="1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13.5" customHeight="1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13.5" customHeight="1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13.5" customHeight="1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13.5" customHeight="1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13.5" customHeight="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13.5" customHeight="1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13.5" customHeight="1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13.5" customHeight="1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13.5" customHeight="1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13.5" customHeight="1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13.5" customHeight="1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13.5" customHeight="1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13.5" customHeight="1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13.5" customHeight="1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13.5" customHeight="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13.5" customHeight="1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13.5" customHeight="1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13.5" customHeight="1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13.5" customHeight="1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13.5" customHeight="1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13.5" customHeight="1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13.5" customHeight="1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13.5" customHeight="1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13.5" customHeight="1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13.5" customHeight="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13.5" customHeight="1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13.5" customHeight="1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13.5" customHeight="1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13.5" customHeight="1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13.5" customHeight="1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13.5" customHeight="1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13.5" customHeight="1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13.5" customHeight="1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13.5" customHeight="1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13.5" customHeight="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13.5" customHeight="1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13.5" customHeight="1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13.5" customHeight="1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13.5" customHeight="1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13.5" customHeight="1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13.5" customHeight="1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13.5" customHeight="1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13.5" customHeight="1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13.5" customHeight="1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13.5" customHeight="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13.5" customHeight="1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13.5" customHeight="1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13.5" customHeight="1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13.5" customHeight="1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13.5" customHeight="1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13.5" customHeight="1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13.5" customHeight="1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13.5" customHeight="1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13.5" customHeight="1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13.5" customHeight="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13.5" customHeight="1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13.5" customHeight="1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13.5" customHeight="1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13.5" customHeight="1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13.5" customHeight="1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13.5" customHeight="1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13.5" customHeight="1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13.5" customHeight="1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13.5" customHeight="1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13.5" customHeight="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13.5" customHeight="1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13.5" customHeight="1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13.5" customHeight="1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13.5" customHeight="1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13.5" customHeight="1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13.5" customHeight="1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13.5" customHeight="1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13.5" customHeight="1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13.5" customHeight="1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3.5" customHeight="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13.5" customHeight="1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13.5" customHeight="1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13.5" customHeight="1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13.5" customHeight="1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13.5" customHeight="1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13.5" customHeight="1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13.5" customHeight="1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13.5" customHeight="1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13.5" customHeight="1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13.5" customHeight="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13.5" customHeight="1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13.5" customHeight="1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13.5" customHeight="1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13.5" customHeight="1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13.5" customHeight="1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13.5" customHeight="1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13.5" customHeight="1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13.5" customHeight="1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13.5" customHeight="1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13.5" customHeight="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13.5" customHeight="1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13.5" customHeight="1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13.5" customHeight="1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13.5" customHeight="1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13.5" customHeight="1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13.5" customHeight="1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13.5" customHeight="1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13.5" customHeight="1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13.5" customHeight="1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13.5" customHeight="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13.5" customHeight="1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13.5" customHeight="1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13.5" customHeight="1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13.5" customHeight="1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13.5" customHeight="1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13.5" customHeight="1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13.5" customHeight="1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13.5" customHeight="1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13.5" customHeight="1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13.5" customHeight="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13.5" customHeight="1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13.5" customHeight="1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13.5" customHeight="1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13.5" customHeight="1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13.5" customHeight="1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13.5" customHeight="1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13.5" customHeight="1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13.5" customHeight="1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13.5" customHeight="1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13.5" customHeight="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13.5" customHeight="1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13.5" customHeight="1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13.5" customHeight="1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13.5" customHeight="1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13.5" customHeight="1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13.5" customHeight="1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13.5" customHeight="1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13.5" customHeight="1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13.5" customHeight="1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13.5" customHeight="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13.5" customHeight="1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13.5" customHeight="1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13.5" customHeight="1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13.5" customHeight="1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13.5" customHeight="1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13.5" customHeight="1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13.5" customHeight="1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13.5" customHeight="1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13.5" customHeight="1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13.5" customHeight="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13.5" customHeight="1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13.5" customHeight="1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13.5" customHeight="1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13.5" customHeight="1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13.5" customHeight="1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13.5" customHeight="1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13.5" customHeight="1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13.5" customHeight="1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13.5" customHeight="1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13.5" customHeight="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13.5" customHeight="1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13.5" customHeight="1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13.5" customHeight="1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13.5" customHeight="1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13.5" customHeight="1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13.5" customHeight="1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13.5" customHeight="1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13.5" customHeight="1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13.5" customHeight="1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13.5" customHeight="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13.5" customHeight="1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13.5" customHeight="1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13.5" customHeight="1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13.5" customHeight="1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13.5" customHeight="1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13.5" customHeight="1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13.5" customHeight="1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13.5" customHeight="1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13.5" customHeight="1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13.5" customHeight="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13.5" customHeight="1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13.5" customHeight="1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13.5" customHeight="1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13.5" customHeight="1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13.5" customHeight="1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13.5" customHeight="1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13.5" customHeight="1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13.5" customHeight="1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13.5" customHeight="1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13.5" customHeight="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13.5" customHeight="1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13.5" customHeight="1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13.5" customHeight="1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13.5" customHeight="1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13.5" customHeight="1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13.5" customHeight="1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13.5" customHeight="1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13.5" customHeight="1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13.5" customHeight="1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13.5" customHeight="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13.5" customHeight="1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13.5" customHeight="1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13.5" customHeight="1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13.5" customHeight="1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13.5" customHeight="1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13.5" customHeight="1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13.5" customHeight="1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13.5" customHeight="1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13.5" customHeight="1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13.5" customHeight="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13.5" customHeight="1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13.5" customHeight="1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13.5" customHeight="1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13.5" customHeight="1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13.5" customHeight="1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13.5" customHeight="1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13.5" customHeight="1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13.5" customHeight="1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13.5" customHeight="1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13.5" customHeight="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13.5" customHeight="1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13.5" customHeight="1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13.5" customHeight="1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13.5" customHeight="1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13.5" customHeight="1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13.5" customHeight="1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13.5" customHeight="1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13.5" customHeight="1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13.5" customHeight="1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13.5" customHeight="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13.5" customHeight="1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13.5" customHeight="1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13.5" customHeight="1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13.5" customHeight="1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13.5" customHeight="1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13.5" customHeight="1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13.5" customHeight="1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13.5" customHeight="1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13.5" customHeight="1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13.5" customHeight="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13.5" customHeight="1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13.5" customHeight="1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13.5" customHeight="1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13.5" customHeight="1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13.5" customHeight="1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13.5" customHeight="1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13.5" customHeight="1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13.5" customHeight="1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13.5" customHeight="1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13.5" customHeight="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13.5" customHeight="1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13.5" customHeight="1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13.5" customHeight="1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13.5" customHeight="1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13.5" customHeight="1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13.5" customHeight="1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13.5" customHeight="1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13.5" customHeight="1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13.5" customHeight="1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13.5" customHeight="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13.5" customHeight="1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13.5" customHeight="1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13.5" customHeight="1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13.5" customHeight="1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13.5" customHeight="1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13.5" customHeight="1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13.5" customHeight="1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13.5" customHeight="1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13.5" customHeight="1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13.5" customHeight="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13.5" customHeight="1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13.5" customHeight="1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13.5" customHeight="1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13.5" customHeight="1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13.5" customHeight="1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13.5" customHeight="1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13.5" customHeight="1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13.5" customHeight="1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13.5" customHeight="1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13.5" customHeight="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13.5" customHeight="1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13.5" customHeight="1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13.5" customHeight="1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13.5" customHeight="1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13.5" customHeight="1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13.5" customHeight="1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13.5" customHeight="1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13.5" customHeight="1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13.5" customHeight="1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13.5" customHeight="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13.5" customHeight="1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13.5" customHeight="1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13.5" customHeight="1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13.5" customHeight="1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13.5" customHeight="1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13.5" customHeight="1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13.5" customHeight="1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13.5" customHeight="1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13.5" customHeight="1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13.5" customHeight="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13.5" customHeight="1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13.5" customHeight="1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13.5" customHeight="1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13.5" customHeight="1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13.5" customHeight="1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13.5" customHeight="1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13.5" customHeight="1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13.5" customHeight="1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13.5" customHeight="1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13.5" customHeight="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13.5" customHeight="1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13.5" customHeight="1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13.5" customHeight="1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13.5" customHeight="1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13.5" customHeight="1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13.5" customHeight="1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13.5" customHeight="1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13.5" customHeight="1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13.5" customHeight="1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13.5" customHeight="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13.5" customHeight="1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13.5" customHeight="1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13.5" customHeight="1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13.5" customHeight="1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13.5" customHeight="1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13.5" customHeight="1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13.5" customHeight="1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13.5" customHeight="1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13.5" customHeight="1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13.5" customHeight="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13.5" customHeight="1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13.5" customHeight="1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13.5" customHeight="1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13.5" customHeight="1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13.5" customHeight="1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13.5" customHeight="1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13.5" customHeight="1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13.5" customHeight="1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13.5" customHeight="1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13.5" customHeight="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13.5" customHeight="1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13.5" customHeight="1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13.5" customHeight="1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13.5" customHeight="1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13.5" customHeight="1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13.5" customHeight="1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13.5" customHeight="1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13.5" customHeight="1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13.5" customHeight="1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13.5" customHeight="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13.5" customHeight="1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13.5" customHeight="1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13.5" customHeight="1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13.5" customHeight="1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13.5" customHeight="1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13.5" customHeight="1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13.5" customHeight="1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13.5" customHeight="1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13.5" customHeight="1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13.5" customHeight="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13.5" customHeight="1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13.5" customHeight="1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13.5" customHeight="1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13.5" customHeight="1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13.5" customHeight="1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13.5" customHeight="1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13.5" customHeight="1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13.5" customHeight="1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13.5" customHeight="1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13.5" customHeight="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13.5" customHeight="1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13.5" customHeight="1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13.5" customHeight="1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13.5" customHeight="1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13.5" customHeight="1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13.5" customHeight="1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13.5" customHeight="1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13.5" customHeight="1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13.5" customHeight="1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13.5" customHeight="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13.5" customHeight="1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13.5" customHeight="1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13.5" customHeight="1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13.5" customHeight="1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13.5" customHeight="1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13.5" customHeight="1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13.5" customHeight="1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13.5" customHeight="1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13.5" customHeight="1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13.5" customHeight="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13.5" customHeight="1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13.5" customHeight="1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13.5" customHeight="1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13.5" customHeight="1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13.5" customHeight="1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13.5" customHeight="1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13.5" customHeight="1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13.5" customHeight="1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13.5" customHeight="1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13.5" customHeight="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13.5" customHeight="1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13.5" customHeight="1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13.5" customHeight="1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13.5" customHeight="1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13.5" customHeight="1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13.5" customHeight="1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13.5" customHeight="1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13.5" customHeight="1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13.5" customHeight="1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13.5" customHeight="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13.5" customHeight="1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13.5" customHeight="1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13.5" customHeight="1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13.5" customHeight="1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13.5" customHeight="1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13.5" customHeight="1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13.5" customHeight="1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13.5" customHeight="1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13.5" customHeight="1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13.5" customHeight="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13.5" customHeight="1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13.5" customHeight="1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13.5" customHeight="1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13.5" customHeight="1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13.5" customHeight="1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13.5" customHeight="1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13.5" customHeight="1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13.5" customHeight="1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13.5" customHeight="1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13.5" customHeight="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13.5" customHeight="1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13.5" customHeight="1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13.5" customHeight="1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13.5" customHeight="1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13.5" customHeight="1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13.5" customHeight="1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13.5" customHeight="1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13.5" customHeight="1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13.5" customHeight="1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13.5" customHeight="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13.5" customHeight="1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13.5" customHeight="1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13.5" customHeight="1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13.5" customHeight="1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13.5" customHeight="1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13.5" customHeight="1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13.5" customHeight="1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13.5" customHeight="1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13.5" customHeight="1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13.5" customHeight="1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13.5" customHeight="1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13.5" customHeight="1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13.5" customHeight="1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ht="13.5" customHeight="1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ht="13.5" customHeight="1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spans="1:26" ht="13.5" customHeight="1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spans="1:26" ht="13.5" customHeight="1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spans="1:26" ht="13.5" customHeight="1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spans="1:26" ht="13.5" customHeight="1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1000"/>
  <sheetViews>
    <sheetView workbookViewId="0">
      <selection activeCell="B13" sqref="B13"/>
    </sheetView>
  </sheetViews>
  <sheetFormatPr baseColWidth="10" defaultColWidth="14.5" defaultRowHeight="15" customHeight="1"/>
  <cols>
    <col min="1" max="1" width="9.1640625" customWidth="1"/>
    <col min="2" max="2" width="30.5" customWidth="1"/>
    <col min="3" max="3" width="10.5" customWidth="1"/>
    <col min="4" max="26" width="9.1640625" customWidth="1"/>
  </cols>
  <sheetData>
    <row r="1" spans="1:5" ht="14.25" customHeight="1">
      <c r="A1" s="123" t="s">
        <v>186</v>
      </c>
      <c r="B1" s="124"/>
      <c r="C1" s="124"/>
      <c r="D1" s="124"/>
      <c r="E1" s="124"/>
    </row>
    <row r="2" spans="1:5" ht="14.25" customHeight="1">
      <c r="A2" s="125"/>
      <c r="B2" s="119"/>
      <c r="C2" s="119"/>
      <c r="D2" s="119"/>
      <c r="E2" s="119"/>
    </row>
    <row r="3" spans="1:5" ht="14.25" customHeight="1">
      <c r="A3" s="126"/>
      <c r="B3" s="122"/>
      <c r="C3" s="122"/>
      <c r="D3" s="122"/>
      <c r="E3" s="122"/>
    </row>
    <row r="4" spans="1:5" ht="14.25" customHeight="1">
      <c r="A4" s="127"/>
      <c r="B4" s="128"/>
      <c r="C4" s="128"/>
      <c r="D4" s="128"/>
      <c r="E4" s="128"/>
    </row>
    <row r="5" spans="1:5" ht="14.25" customHeight="1">
      <c r="A5" s="68" t="s">
        <v>135</v>
      </c>
      <c r="B5" s="68" t="s">
        <v>136</v>
      </c>
      <c r="C5" s="68" t="s">
        <v>137</v>
      </c>
      <c r="D5" s="68" t="s">
        <v>138</v>
      </c>
      <c r="E5" s="68" t="s">
        <v>139</v>
      </c>
    </row>
    <row r="6" spans="1:5" ht="14.25" customHeight="1">
      <c r="A6" s="69">
        <v>1</v>
      </c>
      <c r="B6" s="70" t="s">
        <v>187</v>
      </c>
      <c r="C6" s="71">
        <v>12800</v>
      </c>
      <c r="D6" s="70"/>
      <c r="E6" s="70"/>
    </row>
    <row r="7" spans="1:5" ht="14.25" customHeight="1">
      <c r="A7" s="72">
        <v>2</v>
      </c>
      <c r="B7" s="73" t="s">
        <v>188</v>
      </c>
      <c r="C7" s="74">
        <v>2500</v>
      </c>
      <c r="D7" s="73"/>
      <c r="E7" s="70"/>
    </row>
    <row r="8" spans="1:5" ht="14.25" customHeight="1">
      <c r="A8" s="72">
        <v>3</v>
      </c>
      <c r="B8" s="73"/>
      <c r="C8" s="74"/>
      <c r="D8" s="70"/>
      <c r="E8" s="70"/>
    </row>
    <row r="9" spans="1:5" ht="14.25" customHeight="1">
      <c r="A9" s="69">
        <v>4</v>
      </c>
      <c r="B9" s="70" t="s">
        <v>189</v>
      </c>
      <c r="C9" s="71">
        <v>3000</v>
      </c>
      <c r="D9" s="70"/>
      <c r="E9" s="70"/>
    </row>
    <row r="10" spans="1:5" ht="14.25" customHeight="1">
      <c r="A10" s="75"/>
      <c r="B10" s="70"/>
      <c r="C10" s="71"/>
      <c r="D10" s="70"/>
      <c r="E10" s="70"/>
    </row>
    <row r="11" spans="1:5" ht="14.25" customHeight="1">
      <c r="C11" s="76">
        <f>SUM(C6:C10)</f>
        <v>18300</v>
      </c>
    </row>
    <row r="12" spans="1:5" ht="14.25" customHeight="1"/>
    <row r="13" spans="1:5" ht="14.25" customHeight="1"/>
    <row r="14" spans="1:5" ht="14.25" customHeight="1"/>
    <row r="15" spans="1:5" ht="14.25" customHeight="1"/>
    <row r="16" spans="1:5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E3"/>
    <mergeCell ref="A4:E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C1000"/>
  <sheetViews>
    <sheetView workbookViewId="0">
      <selection activeCell="C5" sqref="C5"/>
    </sheetView>
  </sheetViews>
  <sheetFormatPr baseColWidth="10" defaultColWidth="14.5" defaultRowHeight="15" customHeight="1"/>
  <cols>
    <col min="1" max="1" width="20.5" customWidth="1"/>
    <col min="2" max="2" width="15.5" customWidth="1"/>
    <col min="3" max="26" width="9.1640625" customWidth="1"/>
  </cols>
  <sheetData>
    <row r="1" spans="1:3" ht="14.25" customHeight="1">
      <c r="A1" s="77"/>
    </row>
    <row r="2" spans="1:3" ht="14.25" customHeight="1">
      <c r="A2" s="77" t="s">
        <v>190</v>
      </c>
    </row>
    <row r="3" spans="1:3" ht="14.25" customHeight="1">
      <c r="A3" s="78"/>
    </row>
    <row r="4" spans="1:3" ht="14.25" customHeight="1">
      <c r="A4" s="79" t="s">
        <v>17</v>
      </c>
      <c r="B4" s="80"/>
      <c r="C4" s="80"/>
    </row>
    <row r="5" spans="1:3" ht="14.25" customHeight="1">
      <c r="A5" s="81"/>
      <c r="B5" s="82" t="s">
        <v>191</v>
      </c>
      <c r="C5" s="83">
        <v>18000</v>
      </c>
    </row>
    <row r="6" spans="1:3" ht="14.25" customHeight="1">
      <c r="A6" s="81"/>
      <c r="B6" s="82" t="s">
        <v>192</v>
      </c>
      <c r="C6" s="83">
        <v>6000</v>
      </c>
    </row>
    <row r="7" spans="1:3" ht="14.25" customHeight="1">
      <c r="A7" s="81"/>
      <c r="B7" s="82" t="s">
        <v>178</v>
      </c>
      <c r="C7" s="83">
        <v>3000</v>
      </c>
    </row>
    <row r="8" spans="1:3" ht="14.25" customHeight="1">
      <c r="A8" s="81"/>
      <c r="B8" s="82" t="s">
        <v>152</v>
      </c>
      <c r="C8" s="83">
        <v>10000</v>
      </c>
    </row>
    <row r="9" spans="1:3" ht="14.25" customHeight="1">
      <c r="A9" s="81"/>
      <c r="B9" s="82" t="s">
        <v>193</v>
      </c>
      <c r="C9" s="83">
        <v>3000</v>
      </c>
    </row>
    <row r="10" spans="1:3" ht="14.25" customHeight="1">
      <c r="A10" s="81"/>
      <c r="B10" s="82" t="s">
        <v>155</v>
      </c>
      <c r="C10" s="83">
        <v>4000</v>
      </c>
    </row>
    <row r="11" spans="1:3" ht="14.25" customHeight="1">
      <c r="A11" s="84"/>
      <c r="B11" s="82" t="s">
        <v>156</v>
      </c>
      <c r="C11" s="83">
        <v>20000</v>
      </c>
    </row>
    <row r="12" spans="1:3" ht="14.25" customHeight="1">
      <c r="A12" s="84"/>
      <c r="B12" s="82" t="s">
        <v>194</v>
      </c>
      <c r="C12" s="83">
        <v>5000</v>
      </c>
    </row>
    <row r="13" spans="1:3" ht="14.25" customHeight="1">
      <c r="A13" s="85" t="s">
        <v>60</v>
      </c>
      <c r="B13" s="86"/>
      <c r="C13" s="87">
        <f>SUM(C5:C12)</f>
        <v>69000</v>
      </c>
    </row>
    <row r="14" spans="1:3" ht="14.25" customHeight="1">
      <c r="A14" s="88"/>
    </row>
    <row r="15" spans="1:3" ht="14.25" customHeight="1">
      <c r="A15" s="89" t="s">
        <v>195</v>
      </c>
    </row>
    <row r="16" spans="1:3" ht="14.25" customHeight="1">
      <c r="A16" s="90" t="s">
        <v>196</v>
      </c>
    </row>
    <row r="17" spans="1:1" ht="14.25" customHeight="1">
      <c r="A17" s="88"/>
    </row>
    <row r="18" spans="1:1" ht="14.25" customHeight="1">
      <c r="A18" s="89" t="s">
        <v>197</v>
      </c>
    </row>
    <row r="19" spans="1:1" ht="14.25" customHeight="1">
      <c r="A19" s="91"/>
    </row>
    <row r="20" spans="1:1" ht="14.25" customHeight="1">
      <c r="A20" s="89" t="s">
        <v>198</v>
      </c>
    </row>
    <row r="21" spans="1:1" ht="14.25" customHeight="1">
      <c r="A21" s="92"/>
    </row>
    <row r="22" spans="1:1" ht="14.25" customHeight="1">
      <c r="A22" s="89" t="s">
        <v>199</v>
      </c>
    </row>
    <row r="23" spans="1:1" ht="14.25" customHeight="1">
      <c r="A23" s="90" t="s">
        <v>200</v>
      </c>
    </row>
    <row r="24" spans="1:1" ht="14.25" customHeight="1">
      <c r="A24" s="90" t="s">
        <v>201</v>
      </c>
    </row>
    <row r="25" spans="1:1" ht="14.25" customHeight="1">
      <c r="A25" s="90" t="s">
        <v>202</v>
      </c>
    </row>
    <row r="26" spans="1:1" ht="14.25" customHeight="1">
      <c r="A26" s="90" t="s">
        <v>203</v>
      </c>
    </row>
    <row r="27" spans="1:1" ht="14.25" customHeight="1">
      <c r="A27" s="90" t="s">
        <v>204</v>
      </c>
    </row>
    <row r="28" spans="1:1" ht="14.25" customHeight="1">
      <c r="A28" s="91"/>
    </row>
    <row r="29" spans="1:1" ht="14.25" customHeight="1">
      <c r="A29" s="89" t="s">
        <v>205</v>
      </c>
    </row>
    <row r="30" spans="1:1" ht="14.25" customHeight="1">
      <c r="A30" s="91"/>
    </row>
    <row r="31" spans="1:1" ht="14.25" customHeight="1">
      <c r="A31" s="89" t="s">
        <v>206</v>
      </c>
    </row>
    <row r="32" spans="1:1" ht="14.25" customHeight="1">
      <c r="A32" s="91"/>
    </row>
    <row r="33" spans="1:1" ht="14.25" customHeight="1">
      <c r="A33" s="89" t="s">
        <v>207</v>
      </c>
    </row>
    <row r="34" spans="1:1" ht="14.25" customHeight="1">
      <c r="A34" s="92"/>
    </row>
    <row r="35" spans="1:1" ht="14.25" customHeight="1">
      <c r="A35" s="89" t="s">
        <v>208</v>
      </c>
    </row>
    <row r="36" spans="1:1" ht="14.25" customHeight="1">
      <c r="A36" s="90"/>
    </row>
    <row r="37" spans="1:1" ht="14.25" customHeight="1">
      <c r="A37" s="92"/>
    </row>
    <row r="38" spans="1:1" ht="14.25" customHeight="1">
      <c r="A38" s="91"/>
    </row>
    <row r="39" spans="1:1" ht="14.25" customHeight="1"/>
    <row r="40" spans="1:1" ht="14.25" customHeight="1"/>
    <row r="41" spans="1:1" ht="14.25" customHeight="1"/>
    <row r="42" spans="1:1" ht="14.25" customHeight="1"/>
    <row r="43" spans="1:1" ht="14.25" customHeight="1"/>
    <row r="44" spans="1:1" ht="14.25" customHeight="1"/>
    <row r="45" spans="1:1" ht="14.25" customHeight="1"/>
    <row r="46" spans="1:1" ht="14.25" customHeight="1"/>
    <row r="47" spans="1:1" ht="14.25" customHeight="1"/>
    <row r="48" spans="1: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1005"/>
  <sheetViews>
    <sheetView tabSelected="1" zoomScale="125" workbookViewId="0">
      <pane xSplit="5480" topLeftCell="B1" activePane="topRight"/>
      <selection activeCell="A103" sqref="A103:XFD103"/>
      <selection pane="topRight" activeCell="I107" sqref="I107"/>
    </sheetView>
  </sheetViews>
  <sheetFormatPr baseColWidth="10" defaultColWidth="14.5" defaultRowHeight="15" customHeight="1"/>
  <cols>
    <col min="1" max="1" width="32.83203125" customWidth="1"/>
    <col min="2" max="2" width="10.1640625" customWidth="1"/>
    <col min="3" max="6" width="8.5" customWidth="1"/>
    <col min="7" max="7" width="9.1640625" customWidth="1"/>
    <col min="8" max="9" width="8.5" customWidth="1"/>
    <col min="10" max="10" width="9.5" customWidth="1"/>
    <col min="11" max="11" width="8.5" customWidth="1"/>
    <col min="12" max="12" width="9.83203125" customWidth="1"/>
    <col min="13" max="13" width="10.5" customWidth="1"/>
    <col min="14" max="14" width="12.5" customWidth="1"/>
    <col min="15" max="15" width="20.1640625" customWidth="1"/>
    <col min="16" max="16" width="10.1640625" customWidth="1"/>
    <col min="17" max="26" width="8.83203125" customWidth="1"/>
  </cols>
  <sheetData>
    <row r="1" spans="1:14" ht="14.25" customHeight="1">
      <c r="A1" s="1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ht="14.25" customHeight="1">
      <c r="A2" s="1" t="s">
        <v>209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ht="14.25" customHeight="1">
      <c r="A3" s="1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ht="14.25" customHeight="1">
      <c r="A4" s="4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ht="14.25" customHeight="1">
      <c r="A5" s="4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94" t="s">
        <v>15</v>
      </c>
    </row>
    <row r="6" spans="1:14" ht="14.25" customHeight="1">
      <c r="A6" s="7" t="s">
        <v>17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</row>
    <row r="7" spans="1:14" ht="14.25" customHeight="1">
      <c r="A7" s="7" t="s">
        <v>18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</row>
    <row r="8" spans="1:14" ht="14.25" customHeight="1">
      <c r="A8" s="7" t="s">
        <v>19</v>
      </c>
      <c r="B8" s="95">
        <f>'2024 E Draft'!B8+HighlandBudget!B8</f>
        <v>16000</v>
      </c>
      <c r="C8" s="95">
        <f>'2024 E Draft'!C8+HighlandBudget!C8</f>
        <v>15000</v>
      </c>
      <c r="D8" s="95">
        <f>'2024 E Draft'!D8+HighlandBudget!D8</f>
        <v>14500</v>
      </c>
      <c r="E8" s="95">
        <f>'2024 E Draft'!E8+HighlandBudget!E8</f>
        <v>15000</v>
      </c>
      <c r="F8" s="95">
        <f>'2024 E Draft'!F8+HighlandBudget!F8</f>
        <v>15000</v>
      </c>
      <c r="G8" s="95">
        <f>'2024 E Draft'!G8+HighlandBudget!G8</f>
        <v>16000</v>
      </c>
      <c r="H8" s="95">
        <f>'2024 E Draft'!H8+HighlandBudget!H8</f>
        <v>15000</v>
      </c>
      <c r="I8" s="95">
        <f>'2024 E Draft'!I8+HighlandBudget!I8</f>
        <v>14500</v>
      </c>
      <c r="J8" s="95">
        <f>'2024 E Draft'!J8+HighlandBudget!J8</f>
        <v>15000</v>
      </c>
      <c r="K8" s="95">
        <f>'2024 E Draft'!K8+HighlandBudget!K8</f>
        <v>16000</v>
      </c>
      <c r="L8" s="95">
        <f>'2024 E Draft'!L8+HighlandBudget!L8</f>
        <v>16000</v>
      </c>
      <c r="M8" s="95">
        <f>'2024 E Draft'!M8+HighlandBudget!M8</f>
        <v>17000</v>
      </c>
      <c r="N8" s="95">
        <f t="shared" ref="N8:N16" si="0">SUM(B8:M8)</f>
        <v>185000</v>
      </c>
    </row>
    <row r="9" spans="1:14" ht="14.25" customHeight="1">
      <c r="A9" s="7" t="s">
        <v>21</v>
      </c>
      <c r="B9" s="95">
        <f>'2024 E Draft'!B9+HighlandBudget!B9</f>
        <v>600</v>
      </c>
      <c r="C9" s="95">
        <f>'2024 E Draft'!C9+HighlandBudget!C9</f>
        <v>700</v>
      </c>
      <c r="D9" s="95">
        <f>'2024 E Draft'!D9+HighlandBudget!D9</f>
        <v>1100</v>
      </c>
      <c r="E9" s="95">
        <f>'2024 E Draft'!E9+HighlandBudget!E9</f>
        <v>1100</v>
      </c>
      <c r="F9" s="95">
        <f>'2024 E Draft'!F9+HighlandBudget!F9</f>
        <v>1100</v>
      </c>
      <c r="G9" s="95">
        <f>'2024 E Draft'!G9+HighlandBudget!G9</f>
        <v>1100</v>
      </c>
      <c r="H9" s="95">
        <f>'2024 E Draft'!H9+HighlandBudget!H9</f>
        <v>1100</v>
      </c>
      <c r="I9" s="95">
        <f>'2024 E Draft'!I9+HighlandBudget!I9</f>
        <v>1100</v>
      </c>
      <c r="J9" s="95">
        <f>'2024 E Draft'!J9+HighlandBudget!J9</f>
        <v>1100</v>
      </c>
      <c r="K9" s="95">
        <f>'2024 E Draft'!K9+HighlandBudget!K9</f>
        <v>1100</v>
      </c>
      <c r="L9" s="95">
        <f>'2024 E Draft'!L9+HighlandBudget!L9</f>
        <v>700</v>
      </c>
      <c r="M9" s="95">
        <f>'2024 E Draft'!M9+HighlandBudget!M9</f>
        <v>600</v>
      </c>
      <c r="N9" s="95">
        <f t="shared" si="0"/>
        <v>11400</v>
      </c>
    </row>
    <row r="10" spans="1:14" ht="14.25" customHeight="1">
      <c r="A10" s="7" t="s">
        <v>23</v>
      </c>
      <c r="B10" s="95">
        <f>'2024 E Draft'!B10+HighlandBudget!B10</f>
        <v>16000</v>
      </c>
      <c r="C10" s="95">
        <f>'2024 E Draft'!C10+HighlandBudget!C10</f>
        <v>18000</v>
      </c>
      <c r="D10" s="95">
        <f>'2024 E Draft'!D10+HighlandBudget!D10</f>
        <v>18000</v>
      </c>
      <c r="E10" s="95">
        <f>'2024 E Draft'!E10+HighlandBudget!E10</f>
        <v>20000</v>
      </c>
      <c r="F10" s="95">
        <f>'2024 E Draft'!F10+HighlandBudget!F10</f>
        <v>19000</v>
      </c>
      <c r="G10" s="95">
        <f>'2024 E Draft'!G10+HighlandBudget!G10</f>
        <v>18000</v>
      </c>
      <c r="H10" s="95">
        <f>'2024 E Draft'!H10+HighlandBudget!H10</f>
        <v>19000</v>
      </c>
      <c r="I10" s="95">
        <f>'2024 E Draft'!I10+HighlandBudget!I10</f>
        <v>18000</v>
      </c>
      <c r="J10" s="95">
        <f>'2024 E Draft'!J10+HighlandBudget!J10</f>
        <v>18000</v>
      </c>
      <c r="K10" s="95">
        <f>'2024 E Draft'!K10+HighlandBudget!K10</f>
        <v>13500</v>
      </c>
      <c r="L10" s="95">
        <f>'2024 E Draft'!L10+HighlandBudget!L10</f>
        <v>18000</v>
      </c>
      <c r="M10" s="95">
        <f>'2024 E Draft'!M10+HighlandBudget!M10</f>
        <v>16000</v>
      </c>
      <c r="N10" s="95">
        <f t="shared" si="0"/>
        <v>211500</v>
      </c>
    </row>
    <row r="11" spans="1:14" ht="14.25" customHeight="1">
      <c r="A11" s="7" t="s">
        <v>25</v>
      </c>
      <c r="B11" s="95">
        <f>'2024 E Draft'!B11+HighlandBudget!B11</f>
        <v>1200</v>
      </c>
      <c r="C11" s="95">
        <f>'2024 E Draft'!C11+HighlandBudget!C11</f>
        <v>1200</v>
      </c>
      <c r="D11" s="95">
        <f>'2024 E Draft'!D11+HighlandBudget!D11</f>
        <v>4200</v>
      </c>
      <c r="E11" s="95">
        <f>'2024 E Draft'!E11+HighlandBudget!E11</f>
        <v>4200</v>
      </c>
      <c r="F11" s="95">
        <f>'2024 E Draft'!F11+HighlandBudget!F11</f>
        <v>3700</v>
      </c>
      <c r="G11" s="95">
        <f>'2024 E Draft'!G11+HighlandBudget!G11</f>
        <v>3700</v>
      </c>
      <c r="H11" s="95">
        <f>'2024 E Draft'!H11+HighlandBudget!H11</f>
        <v>4200</v>
      </c>
      <c r="I11" s="95">
        <f>'2024 E Draft'!I11+HighlandBudget!I11</f>
        <v>3700</v>
      </c>
      <c r="J11" s="95">
        <f>'2024 E Draft'!J11+HighlandBudget!J11</f>
        <v>3700</v>
      </c>
      <c r="K11" s="95">
        <f>'2024 E Draft'!K11+HighlandBudget!K11</f>
        <v>4200</v>
      </c>
      <c r="L11" s="95">
        <f>'2024 E Draft'!L11+HighlandBudget!L11</f>
        <v>1200</v>
      </c>
      <c r="M11" s="95">
        <f>'2024 E Draft'!M11+HighlandBudget!M11</f>
        <v>1200</v>
      </c>
      <c r="N11" s="95">
        <f t="shared" si="0"/>
        <v>36400</v>
      </c>
    </row>
    <row r="12" spans="1:14" ht="14.25" customHeight="1">
      <c r="A12" s="7" t="s">
        <v>27</v>
      </c>
      <c r="B12" s="95">
        <f>'2024 E Draft'!B12+HighlandBudget!B12</f>
        <v>75</v>
      </c>
      <c r="C12" s="95">
        <f>'2024 E Draft'!C12+HighlandBudget!C12</f>
        <v>75</v>
      </c>
      <c r="D12" s="95">
        <f>'2024 E Draft'!D12+HighlandBudget!D12</f>
        <v>100</v>
      </c>
      <c r="E12" s="95">
        <f>'2024 E Draft'!E12+HighlandBudget!E12</f>
        <v>75</v>
      </c>
      <c r="F12" s="95">
        <f>'2024 E Draft'!F12+HighlandBudget!F12</f>
        <v>75</v>
      </c>
      <c r="G12" s="95">
        <f>'2024 E Draft'!G12+HighlandBudget!G12</f>
        <v>100</v>
      </c>
      <c r="H12" s="95">
        <f>'2024 E Draft'!H12+HighlandBudget!H12</f>
        <v>75</v>
      </c>
      <c r="I12" s="95">
        <f>'2024 E Draft'!I12+HighlandBudget!I12</f>
        <v>75</v>
      </c>
      <c r="J12" s="95">
        <f>'2024 E Draft'!J12+HighlandBudget!J12</f>
        <v>100</v>
      </c>
      <c r="K12" s="95">
        <f>'2024 E Draft'!K12+HighlandBudget!K12</f>
        <v>75</v>
      </c>
      <c r="L12" s="95">
        <f>'2024 E Draft'!L12+HighlandBudget!L12</f>
        <v>75</v>
      </c>
      <c r="M12" s="95">
        <f>'2024 E Draft'!M12+HighlandBudget!M12</f>
        <v>100</v>
      </c>
      <c r="N12" s="95">
        <f t="shared" si="0"/>
        <v>1000</v>
      </c>
    </row>
    <row r="13" spans="1:14" ht="14.25" customHeight="1">
      <c r="A13" s="7" t="s">
        <v>29</v>
      </c>
      <c r="B13" s="95">
        <f>'2024 E Draft'!B13+HighlandBudget!B13</f>
        <v>200</v>
      </c>
      <c r="C13" s="95">
        <f>'2024 E Draft'!C13+HighlandBudget!C13</f>
        <v>200</v>
      </c>
      <c r="D13" s="95">
        <f>'2024 E Draft'!D13+HighlandBudget!D13</f>
        <v>200</v>
      </c>
      <c r="E13" s="95">
        <f>'2024 E Draft'!E13+HighlandBudget!E13</f>
        <v>200</v>
      </c>
      <c r="F13" s="95">
        <f>'2024 E Draft'!F13+HighlandBudget!F13</f>
        <v>200</v>
      </c>
      <c r="G13" s="95">
        <f>'2024 E Draft'!G13+HighlandBudget!G13</f>
        <v>200</v>
      </c>
      <c r="H13" s="95">
        <f>'2024 E Draft'!H13+HighlandBudget!H13</f>
        <v>200</v>
      </c>
      <c r="I13" s="95">
        <f>'2024 E Draft'!I13+HighlandBudget!I13</f>
        <v>200</v>
      </c>
      <c r="J13" s="95">
        <f>'2024 E Draft'!J13+HighlandBudget!J13</f>
        <v>200</v>
      </c>
      <c r="K13" s="95">
        <f>'2024 E Draft'!K13+HighlandBudget!K13</f>
        <v>200</v>
      </c>
      <c r="L13" s="95">
        <f>'2024 E Draft'!L13+HighlandBudget!L13</f>
        <v>200</v>
      </c>
      <c r="M13" s="95">
        <f>'2024 E Draft'!M13+HighlandBudget!M13</f>
        <v>200</v>
      </c>
      <c r="N13" s="95">
        <f t="shared" si="0"/>
        <v>2400</v>
      </c>
    </row>
    <row r="14" spans="1:14" ht="14.25" customHeight="1">
      <c r="A14" s="7" t="s">
        <v>212</v>
      </c>
      <c r="B14" s="95">
        <f>'2024 E Draft'!B14</f>
        <v>100</v>
      </c>
      <c r="C14" s="95">
        <f>'2024 E Draft'!C14</f>
        <v>100</v>
      </c>
      <c r="D14" s="95">
        <f>'2024 E Draft'!D14</f>
        <v>100</v>
      </c>
      <c r="E14" s="95">
        <f>'2024 E Draft'!E14</f>
        <v>100</v>
      </c>
      <c r="F14" s="95">
        <f>'2024 E Draft'!F14</f>
        <v>100</v>
      </c>
      <c r="G14" s="95">
        <f>'2024 E Draft'!G14</f>
        <v>100</v>
      </c>
      <c r="H14" s="95">
        <f>'2024 E Draft'!H14</f>
        <v>100</v>
      </c>
      <c r="I14" s="95">
        <f>'2024 E Draft'!I14</f>
        <v>100</v>
      </c>
      <c r="J14" s="95">
        <f>'2024 E Draft'!J14</f>
        <v>100</v>
      </c>
      <c r="K14" s="95">
        <f>'2024 E Draft'!K14</f>
        <v>100</v>
      </c>
      <c r="L14" s="95">
        <f>'2024 E Draft'!L14</f>
        <v>100</v>
      </c>
      <c r="M14" s="95">
        <f>'2024 E Draft'!M14</f>
        <v>100</v>
      </c>
      <c r="N14" s="95">
        <f t="shared" si="0"/>
        <v>1200</v>
      </c>
    </row>
    <row r="15" spans="1:14" ht="14.25" customHeight="1">
      <c r="A15" s="7" t="s">
        <v>32</v>
      </c>
      <c r="B15" s="95">
        <f>'2024 E Draft'!B15</f>
        <v>125</v>
      </c>
      <c r="C15" s="95">
        <f>'2024 E Draft'!C15</f>
        <v>125</v>
      </c>
      <c r="D15" s="95">
        <f>'2024 E Draft'!D15</f>
        <v>125</v>
      </c>
      <c r="E15" s="95">
        <f>'2024 E Draft'!E15</f>
        <v>125</v>
      </c>
      <c r="F15" s="95">
        <f>'2024 E Draft'!F15</f>
        <v>125</v>
      </c>
      <c r="G15" s="95">
        <f>'2024 E Draft'!G15</f>
        <v>125</v>
      </c>
      <c r="H15" s="95">
        <f>'2024 E Draft'!H15</f>
        <v>125</v>
      </c>
      <c r="I15" s="95">
        <f>'2024 E Draft'!I15</f>
        <v>125</v>
      </c>
      <c r="J15" s="95">
        <f>'2024 E Draft'!J15</f>
        <v>125</v>
      </c>
      <c r="K15" s="95">
        <f>'2024 E Draft'!K15</f>
        <v>125</v>
      </c>
      <c r="L15" s="95">
        <f>'2024 E Draft'!L15</f>
        <v>125</v>
      </c>
      <c r="M15" s="95">
        <f>'2024 E Draft'!M15</f>
        <v>125</v>
      </c>
      <c r="N15" s="95">
        <f t="shared" si="0"/>
        <v>1500</v>
      </c>
    </row>
    <row r="16" spans="1:14" ht="14.25" customHeight="1">
      <c r="A16" s="7" t="s">
        <v>34</v>
      </c>
      <c r="B16" s="96">
        <f>'2024 E Draft'!B16</f>
        <v>0</v>
      </c>
      <c r="C16" s="96">
        <f>'2024 E Draft'!C16</f>
        <v>0</v>
      </c>
      <c r="D16" s="96">
        <f>'2024 E Draft'!D16</f>
        <v>0</v>
      </c>
      <c r="E16" s="96">
        <f>'2024 E Draft'!E16</f>
        <v>0</v>
      </c>
      <c r="F16" s="96">
        <f>'2024 E Draft'!F16</f>
        <v>0</v>
      </c>
      <c r="G16" s="96">
        <f>'2024 E Draft'!G16</f>
        <v>0</v>
      </c>
      <c r="H16" s="96">
        <f>'2024 E Draft'!H16</f>
        <v>0</v>
      </c>
      <c r="I16" s="96">
        <f>'2024 E Draft'!I16</f>
        <v>0</v>
      </c>
      <c r="J16" s="96">
        <f>'2024 E Draft'!J16</f>
        <v>0</v>
      </c>
      <c r="K16" s="96">
        <f>'2024 E Draft'!K16</f>
        <v>0</v>
      </c>
      <c r="L16" s="96">
        <f>'2024 E Draft'!L16</f>
        <v>0</v>
      </c>
      <c r="M16" s="96">
        <f>'2024 E Draft'!M16</f>
        <v>0</v>
      </c>
      <c r="N16" s="96">
        <f t="shared" si="0"/>
        <v>0</v>
      </c>
    </row>
    <row r="17" spans="1:26" ht="14.25" customHeight="1">
      <c r="A17" s="7" t="s">
        <v>35</v>
      </c>
      <c r="B17" s="95">
        <f t="shared" ref="B17:N17" si="1">SUM(B8:B16)</f>
        <v>34300</v>
      </c>
      <c r="C17" s="95">
        <f t="shared" si="1"/>
        <v>35400</v>
      </c>
      <c r="D17" s="95">
        <f t="shared" si="1"/>
        <v>38325</v>
      </c>
      <c r="E17" s="95">
        <f t="shared" si="1"/>
        <v>40800</v>
      </c>
      <c r="F17" s="95">
        <f t="shared" si="1"/>
        <v>39300</v>
      </c>
      <c r="G17" s="95">
        <f t="shared" si="1"/>
        <v>39325</v>
      </c>
      <c r="H17" s="95">
        <f t="shared" si="1"/>
        <v>39800</v>
      </c>
      <c r="I17" s="95">
        <f t="shared" si="1"/>
        <v>37800</v>
      </c>
      <c r="J17" s="95">
        <f t="shared" si="1"/>
        <v>38325</v>
      </c>
      <c r="K17" s="95">
        <f t="shared" si="1"/>
        <v>35300</v>
      </c>
      <c r="L17" s="95">
        <f t="shared" si="1"/>
        <v>36400</v>
      </c>
      <c r="M17" s="95">
        <f t="shared" si="1"/>
        <v>35325</v>
      </c>
      <c r="N17" s="95">
        <f t="shared" si="1"/>
        <v>450400</v>
      </c>
      <c r="P17" s="98"/>
    </row>
    <row r="18" spans="1:26" ht="14.25" customHeight="1">
      <c r="A18" s="7" t="s">
        <v>36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</row>
    <row r="19" spans="1:26" ht="14.25" customHeight="1">
      <c r="A19" s="7" t="s">
        <v>226</v>
      </c>
      <c r="B19" s="95">
        <f>'2024 E Draft'!B19</f>
        <v>3500</v>
      </c>
      <c r="C19" s="95">
        <f>'2024 E Draft'!C19</f>
        <v>3500</v>
      </c>
      <c r="D19" s="95">
        <f>'2024 E Draft'!D19</f>
        <v>3500</v>
      </c>
      <c r="E19" s="95">
        <f>'2024 E Draft'!E19</f>
        <v>3500</v>
      </c>
      <c r="F19" s="95">
        <f>'2024 E Draft'!F19</f>
        <v>3500</v>
      </c>
      <c r="G19" s="95">
        <f>'2024 E Draft'!G19</f>
        <v>3500</v>
      </c>
      <c r="H19" s="95">
        <f>'2024 E Draft'!H19</f>
        <v>3500</v>
      </c>
      <c r="I19" s="95">
        <f>'2024 E Draft'!I19</f>
        <v>3500</v>
      </c>
      <c r="J19" s="95">
        <f>'2024 E Draft'!J19</f>
        <v>3500</v>
      </c>
      <c r="K19" s="95">
        <f>'2024 E Draft'!K19</f>
        <v>3500</v>
      </c>
      <c r="L19" s="95">
        <f>'2024 E Draft'!L19</f>
        <v>3500</v>
      </c>
      <c r="M19" s="95">
        <f>'2024 E Draft'!M19</f>
        <v>1500</v>
      </c>
      <c r="N19" s="95">
        <f>'2024 E Draft'!N19</f>
        <v>40000</v>
      </c>
    </row>
    <row r="20" spans="1:26" ht="14.25" customHeight="1">
      <c r="A20" s="7" t="s">
        <v>37</v>
      </c>
      <c r="B20" s="95">
        <f>'2024 E Draft'!B20+HighlandBudget!B18</f>
        <v>500</v>
      </c>
      <c r="C20" s="95">
        <f>'2024 E Draft'!C20+HighlandBudget!C18</f>
        <v>500</v>
      </c>
      <c r="D20" s="95">
        <f>'2024 E Draft'!D20+HighlandBudget!D18</f>
        <v>500</v>
      </c>
      <c r="E20" s="95">
        <f>'2024 E Draft'!E20+HighlandBudget!E18</f>
        <v>500</v>
      </c>
      <c r="F20" s="95">
        <f>'2024 E Draft'!F20+HighlandBudget!F18</f>
        <v>500</v>
      </c>
      <c r="G20" s="95">
        <f>'2024 E Draft'!G20+HighlandBudget!G18</f>
        <v>500</v>
      </c>
      <c r="H20" s="95">
        <f>'2024 E Draft'!H20+HighlandBudget!H18</f>
        <v>500</v>
      </c>
      <c r="I20" s="95">
        <f>'2024 E Draft'!I20+HighlandBudget!I18</f>
        <v>500</v>
      </c>
      <c r="J20" s="95">
        <f>'2024 E Draft'!J20+HighlandBudget!J18</f>
        <v>500</v>
      </c>
      <c r="K20" s="95">
        <f>'2024 E Draft'!K20+HighlandBudget!K18</f>
        <v>500</v>
      </c>
      <c r="L20" s="95">
        <f>'2024 E Draft'!L20+HighlandBudget!L18</f>
        <v>500</v>
      </c>
      <c r="M20" s="95">
        <f>'2024 E Draft'!M20+HighlandBudget!M18</f>
        <v>500</v>
      </c>
      <c r="N20" s="95">
        <f t="shared" ref="N20:N27" si="2">SUM(B20:M20)</f>
        <v>6000</v>
      </c>
    </row>
    <row r="21" spans="1:26" ht="14.25" customHeight="1">
      <c r="A21" s="7" t="s">
        <v>38</v>
      </c>
      <c r="B21" s="95">
        <f>'2024 E Draft'!B21+HighlandBudget!B19</f>
        <v>6000</v>
      </c>
      <c r="C21" s="95">
        <f>'2024 E Draft'!C21+HighlandBudget!C19</f>
        <v>5000</v>
      </c>
      <c r="D21" s="95">
        <f>'2024 E Draft'!D21+HighlandBudget!D19</f>
        <v>7000</v>
      </c>
      <c r="E21" s="95">
        <f>'2024 E Draft'!E21+HighlandBudget!E19</f>
        <v>6000</v>
      </c>
      <c r="F21" s="95">
        <f>'2024 E Draft'!F21+HighlandBudget!F19</f>
        <v>5000</v>
      </c>
      <c r="G21" s="95">
        <f>'2024 E Draft'!G21+HighlandBudget!G19</f>
        <v>7000</v>
      </c>
      <c r="H21" s="95">
        <f>'2024 E Draft'!H21+HighlandBudget!H19</f>
        <v>5000</v>
      </c>
      <c r="I21" s="95">
        <f>'2024 E Draft'!I21+HighlandBudget!I19</f>
        <v>5000</v>
      </c>
      <c r="J21" s="95">
        <f>'2024 E Draft'!J21+HighlandBudget!J19</f>
        <v>5000</v>
      </c>
      <c r="K21" s="95">
        <f>'2024 E Draft'!K21+HighlandBudget!K19</f>
        <v>5000</v>
      </c>
      <c r="L21" s="95">
        <f>'2024 E Draft'!L21+HighlandBudget!L19</f>
        <v>12000</v>
      </c>
      <c r="M21" s="95">
        <f>'2024 E Draft'!M21+HighlandBudget!M19</f>
        <v>12000</v>
      </c>
      <c r="N21" s="95">
        <f t="shared" si="2"/>
        <v>80000</v>
      </c>
    </row>
    <row r="22" spans="1:26" ht="14.25" customHeight="1">
      <c r="A22" s="7" t="s">
        <v>40</v>
      </c>
      <c r="B22" s="95">
        <f>'2024 E Draft'!B22+HighlandBudget!B20</f>
        <v>2250</v>
      </c>
      <c r="C22" s="95">
        <f>'2024 E Draft'!C22+HighlandBudget!C20</f>
        <v>2250</v>
      </c>
      <c r="D22" s="95">
        <f>'2024 E Draft'!D22+HighlandBudget!D20</f>
        <v>2250</v>
      </c>
      <c r="E22" s="95">
        <f>'2024 E Draft'!E22+HighlandBudget!E20</f>
        <v>2250</v>
      </c>
      <c r="F22" s="95">
        <f>'2024 E Draft'!F22+HighlandBudget!F20</f>
        <v>2250</v>
      </c>
      <c r="G22" s="95">
        <f>'2024 E Draft'!G22+HighlandBudget!G20</f>
        <v>2250</v>
      </c>
      <c r="H22" s="95">
        <f>'2024 E Draft'!H22+HighlandBudget!H20</f>
        <v>2250</v>
      </c>
      <c r="I22" s="95">
        <f>'2024 E Draft'!I22+HighlandBudget!I20</f>
        <v>2250</v>
      </c>
      <c r="J22" s="95">
        <f>'2024 E Draft'!J22+HighlandBudget!J20</f>
        <v>2250</v>
      </c>
      <c r="K22" s="95">
        <f>'2024 E Draft'!K22+HighlandBudget!K20</f>
        <v>2250</v>
      </c>
      <c r="L22" s="95">
        <f>'2024 E Draft'!L22+HighlandBudget!L20</f>
        <v>2250</v>
      </c>
      <c r="M22" s="95">
        <f>'2024 E Draft'!M22+HighlandBudget!M20</f>
        <v>2250</v>
      </c>
      <c r="N22" s="95">
        <f t="shared" si="2"/>
        <v>27000</v>
      </c>
    </row>
    <row r="23" spans="1:26" ht="14.25" customHeight="1">
      <c r="A23" s="7" t="s">
        <v>42</v>
      </c>
      <c r="B23" s="95">
        <f>'2024 E Draft'!B23+HighlandBudget!B21</f>
        <v>10800</v>
      </c>
      <c r="C23" s="95">
        <f>'2024 E Draft'!C23+HighlandBudget!C21</f>
        <v>10800</v>
      </c>
      <c r="D23" s="95">
        <f>'2024 E Draft'!D23+HighlandBudget!D21</f>
        <v>10800</v>
      </c>
      <c r="E23" s="95">
        <f>'2024 E Draft'!E23+HighlandBudget!E21</f>
        <v>10800</v>
      </c>
      <c r="F23" s="95">
        <f>'2024 E Draft'!F23+HighlandBudget!F21</f>
        <v>10800</v>
      </c>
      <c r="G23" s="95">
        <f>'2024 E Draft'!G23+HighlandBudget!G21</f>
        <v>10800</v>
      </c>
      <c r="H23" s="95">
        <f>'2024 E Draft'!H23+HighlandBudget!H21</f>
        <v>10800</v>
      </c>
      <c r="I23" s="95">
        <f>'2024 E Draft'!I23+HighlandBudget!I21</f>
        <v>10800</v>
      </c>
      <c r="J23" s="95">
        <f>'2024 E Draft'!J23+HighlandBudget!J21</f>
        <v>10800</v>
      </c>
      <c r="K23" s="95">
        <f>'2024 E Draft'!K23+HighlandBudget!K21</f>
        <v>10800</v>
      </c>
      <c r="L23" s="95">
        <f>'2024 E Draft'!L23+HighlandBudget!L21</f>
        <v>10800</v>
      </c>
      <c r="M23" s="95">
        <f>'2024 E Draft'!M23+HighlandBudget!M21</f>
        <v>10800</v>
      </c>
      <c r="N23" s="95">
        <f t="shared" si="2"/>
        <v>129600</v>
      </c>
    </row>
    <row r="24" spans="1:26" ht="14.25" customHeight="1">
      <c r="A24" s="58" t="s">
        <v>44</v>
      </c>
      <c r="B24" s="95">
        <f>'2024 E Draft'!B24+HighlandBudget!B22</f>
        <v>17500</v>
      </c>
      <c r="C24" s="95">
        <f>'2024 E Draft'!C24+HighlandBudget!C22</f>
        <v>17500</v>
      </c>
      <c r="D24" s="95">
        <f>'2024 E Draft'!D24+HighlandBudget!D22</f>
        <v>17500</v>
      </c>
      <c r="E24" s="95">
        <f>'2024 E Draft'!E24+HighlandBudget!E22</f>
        <v>17500</v>
      </c>
      <c r="F24" s="95">
        <f>'2024 E Draft'!F24+HighlandBudget!F22</f>
        <v>17500</v>
      </c>
      <c r="G24" s="95">
        <f>'2024 E Draft'!G24+HighlandBudget!G22</f>
        <v>17500</v>
      </c>
      <c r="H24" s="95">
        <f>'2024 E Draft'!H24+HighlandBudget!H22</f>
        <v>17500</v>
      </c>
      <c r="I24" s="95">
        <f>'2024 E Draft'!I24+HighlandBudget!I22</f>
        <v>17500</v>
      </c>
      <c r="J24" s="95">
        <f>'2024 E Draft'!J24+HighlandBudget!J22</f>
        <v>17500</v>
      </c>
      <c r="K24" s="95">
        <f>'2024 E Draft'!K24+HighlandBudget!K22</f>
        <v>17500</v>
      </c>
      <c r="L24" s="95">
        <f>'2024 E Draft'!L24+HighlandBudget!L22</f>
        <v>17500</v>
      </c>
      <c r="M24" s="95">
        <f>'2024 E Draft'!M24+HighlandBudget!M22</f>
        <v>17500</v>
      </c>
      <c r="N24" s="95">
        <f t="shared" si="2"/>
        <v>210000</v>
      </c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</row>
    <row r="25" spans="1:26" ht="14.25" customHeight="1">
      <c r="A25" s="7" t="s">
        <v>46</v>
      </c>
      <c r="B25" s="96">
        <f>'2024 E Draft'!B25+HighlandBudget!B23</f>
        <v>250</v>
      </c>
      <c r="C25" s="96">
        <f>'2024 E Draft'!C25+HighlandBudget!C23</f>
        <v>250</v>
      </c>
      <c r="D25" s="96">
        <f>'2024 E Draft'!D25+HighlandBudget!D23</f>
        <v>250</v>
      </c>
      <c r="E25" s="96">
        <f>'2024 E Draft'!E25+HighlandBudget!E23</f>
        <v>250</v>
      </c>
      <c r="F25" s="96">
        <f>'2024 E Draft'!F25+HighlandBudget!F23</f>
        <v>250</v>
      </c>
      <c r="G25" s="96">
        <f>'2024 E Draft'!G25+HighlandBudget!G23</f>
        <v>250</v>
      </c>
      <c r="H25" s="96">
        <f>'2024 E Draft'!H25+HighlandBudget!H23</f>
        <v>250</v>
      </c>
      <c r="I25" s="96">
        <f>'2024 E Draft'!I25+HighlandBudget!I23</f>
        <v>250</v>
      </c>
      <c r="J25" s="96">
        <f>'2024 E Draft'!J25+HighlandBudget!J23</f>
        <v>250</v>
      </c>
      <c r="K25" s="96">
        <f>'2024 E Draft'!K25+HighlandBudget!K23</f>
        <v>250</v>
      </c>
      <c r="L25" s="96">
        <f>'2024 E Draft'!L25+HighlandBudget!L23</f>
        <v>250</v>
      </c>
      <c r="M25" s="96">
        <f>'2024 E Draft'!M25+HighlandBudget!M23</f>
        <v>250</v>
      </c>
      <c r="N25" s="96">
        <f t="shared" si="2"/>
        <v>3000</v>
      </c>
    </row>
    <row r="26" spans="1:26" ht="14.25" customHeight="1">
      <c r="A26" s="7" t="s">
        <v>48</v>
      </c>
      <c r="B26" s="95">
        <f t="shared" ref="B26:M26" si="3">SUM(B20:B25)</f>
        <v>37300</v>
      </c>
      <c r="C26" s="95">
        <f t="shared" si="3"/>
        <v>36300</v>
      </c>
      <c r="D26" s="95">
        <f t="shared" si="3"/>
        <v>38300</v>
      </c>
      <c r="E26" s="95">
        <f t="shared" si="3"/>
        <v>37300</v>
      </c>
      <c r="F26" s="95">
        <f t="shared" si="3"/>
        <v>36300</v>
      </c>
      <c r="G26" s="95">
        <f t="shared" si="3"/>
        <v>38300</v>
      </c>
      <c r="H26" s="95">
        <f t="shared" si="3"/>
        <v>36300</v>
      </c>
      <c r="I26" s="95">
        <f t="shared" si="3"/>
        <v>36300</v>
      </c>
      <c r="J26" s="95">
        <f t="shared" si="3"/>
        <v>36300</v>
      </c>
      <c r="K26" s="95">
        <f t="shared" si="3"/>
        <v>36300</v>
      </c>
      <c r="L26" s="95">
        <f t="shared" si="3"/>
        <v>43300</v>
      </c>
      <c r="M26" s="95">
        <f t="shared" si="3"/>
        <v>43300</v>
      </c>
      <c r="N26" s="95">
        <f t="shared" si="2"/>
        <v>455600</v>
      </c>
      <c r="P26" s="98"/>
    </row>
    <row r="27" spans="1:26" ht="14.25" customHeight="1">
      <c r="A27" s="7" t="s">
        <v>49</v>
      </c>
      <c r="B27" s="95">
        <f>'2024 E Draft'!B27+HighlandBudget!B25</f>
        <v>10500</v>
      </c>
      <c r="C27" s="95">
        <f>'2024 E Draft'!C27+HighlandBudget!C25</f>
        <v>7500</v>
      </c>
      <c r="D27" s="95">
        <f>'2024 E Draft'!D27+HighlandBudget!D25</f>
        <v>8500</v>
      </c>
      <c r="E27" s="95">
        <f>'2024 E Draft'!E27+HighlandBudget!E25</f>
        <v>9500</v>
      </c>
      <c r="F27" s="95">
        <f>'2024 E Draft'!F27+HighlandBudget!F25</f>
        <v>10000</v>
      </c>
      <c r="G27" s="95">
        <f>'2024 E Draft'!G27+HighlandBudget!G25</f>
        <v>10000</v>
      </c>
      <c r="H27" s="95">
        <f>'2024 E Draft'!H27+HighlandBudget!H25</f>
        <v>10000</v>
      </c>
      <c r="I27" s="95">
        <f>'2024 E Draft'!I27+HighlandBudget!I25</f>
        <v>10000</v>
      </c>
      <c r="J27" s="95">
        <f>'2024 E Draft'!J27+HighlandBudget!J25</f>
        <v>10000</v>
      </c>
      <c r="K27" s="95">
        <f>'2024 E Draft'!K27+HighlandBudget!K25</f>
        <v>10000</v>
      </c>
      <c r="L27" s="95">
        <f>'2024 E Draft'!L27+HighlandBudget!L25</f>
        <v>12000</v>
      </c>
      <c r="M27" s="95">
        <f>'2024 E Draft'!M27+HighlandBudget!M25</f>
        <v>12000</v>
      </c>
      <c r="N27" s="95">
        <f t="shared" si="2"/>
        <v>120000</v>
      </c>
      <c r="P27" s="98"/>
    </row>
    <row r="28" spans="1:26" ht="14.25" customHeight="1">
      <c r="A28" s="7" t="s">
        <v>50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</row>
    <row r="29" spans="1:26" ht="14.25" customHeight="1">
      <c r="A29" s="7" t="s">
        <v>51</v>
      </c>
      <c r="B29" s="95">
        <f>'2024 E Draft'!B29+HighlandBudget!B27</f>
        <v>2750</v>
      </c>
      <c r="C29" s="95">
        <f>'2024 E Draft'!C29+HighlandBudget!C27</f>
        <v>2750</v>
      </c>
      <c r="D29" s="95">
        <f>'2024 E Draft'!D29+HighlandBudget!D27</f>
        <v>2750</v>
      </c>
      <c r="E29" s="95">
        <f>'2024 E Draft'!E29+HighlandBudget!E27</f>
        <v>2750</v>
      </c>
      <c r="F29" s="95">
        <f>'2024 E Draft'!F29+HighlandBudget!F27</f>
        <v>2750</v>
      </c>
      <c r="G29" s="95">
        <f>'2024 E Draft'!G29+HighlandBudget!G27</f>
        <v>5000</v>
      </c>
      <c r="H29" s="95">
        <f>'2024 E Draft'!H29+HighlandBudget!H27</f>
        <v>2750</v>
      </c>
      <c r="I29" s="95">
        <f>'2024 E Draft'!I29+HighlandBudget!I27</f>
        <v>2750</v>
      </c>
      <c r="J29" s="95">
        <f>'2024 E Draft'!J29+HighlandBudget!J27</f>
        <v>2750</v>
      </c>
      <c r="K29" s="95">
        <f>'2024 E Draft'!K29+HighlandBudget!K27</f>
        <v>2750</v>
      </c>
      <c r="L29" s="95">
        <f>'2024 E Draft'!L29+HighlandBudget!L27</f>
        <v>3000</v>
      </c>
      <c r="M29" s="95">
        <f>'2024 E Draft'!M29+HighlandBudget!M27</f>
        <v>21250</v>
      </c>
      <c r="N29" s="95">
        <f t="shared" ref="N29:N35" si="4">SUM(B29:M29)</f>
        <v>54000</v>
      </c>
      <c r="O29" s="98"/>
      <c r="P29" s="98"/>
    </row>
    <row r="30" spans="1:26" ht="14.25" customHeight="1">
      <c r="A30" s="7" t="s">
        <v>52</v>
      </c>
      <c r="B30" s="95">
        <f>'2024 E Draft'!B30+HighlandBudget!B28</f>
        <v>100</v>
      </c>
      <c r="C30" s="95">
        <f>'2024 E Draft'!C30+HighlandBudget!C28</f>
        <v>0</v>
      </c>
      <c r="D30" s="95">
        <f>'2024 E Draft'!D30+HighlandBudget!D28</f>
        <v>0</v>
      </c>
      <c r="E30" s="95">
        <f>'2024 E Draft'!E30+HighlandBudget!E28</f>
        <v>0</v>
      </c>
      <c r="F30" s="95">
        <f>'2024 E Draft'!F30+HighlandBudget!F28</f>
        <v>0</v>
      </c>
      <c r="G30" s="95">
        <f>'2024 E Draft'!G30+HighlandBudget!G28</f>
        <v>3000</v>
      </c>
      <c r="H30" s="95">
        <f>'2024 E Draft'!H30+HighlandBudget!H28</f>
        <v>5000</v>
      </c>
      <c r="I30" s="95">
        <f>'2024 E Draft'!I30+HighlandBudget!I28</f>
        <v>6000</v>
      </c>
      <c r="J30" s="95">
        <f>'2024 E Draft'!J30+HighlandBudget!J28</f>
        <v>0</v>
      </c>
      <c r="K30" s="95">
        <f>'2024 E Draft'!K30+HighlandBudget!K28</f>
        <v>250</v>
      </c>
      <c r="L30" s="95">
        <f>'2024 E Draft'!L30+HighlandBudget!L28</f>
        <v>250</v>
      </c>
      <c r="M30" s="95">
        <f>'2024 E Draft'!M30+HighlandBudget!M28</f>
        <v>400</v>
      </c>
      <c r="N30" s="95">
        <f t="shared" si="4"/>
        <v>15000</v>
      </c>
      <c r="O30" s="98"/>
      <c r="P30" s="98"/>
    </row>
    <row r="31" spans="1:26" ht="14.25" customHeight="1">
      <c r="A31" s="7" t="s">
        <v>157</v>
      </c>
      <c r="B31" s="95">
        <f>'2024 E Draft'!B31+HighlandBudget!B29</f>
        <v>0</v>
      </c>
      <c r="C31" s="95">
        <f>'2024 E Draft'!C31+HighlandBudget!C29</f>
        <v>0</v>
      </c>
      <c r="D31" s="95">
        <f>'2024 E Draft'!D31+HighlandBudget!D29</f>
        <v>20000</v>
      </c>
      <c r="E31" s="95">
        <f>'2024 E Draft'!E31+HighlandBudget!E29</f>
        <v>0</v>
      </c>
      <c r="F31" s="95">
        <f>'2024 E Draft'!F31+HighlandBudget!F29</f>
        <v>0</v>
      </c>
      <c r="G31" s="95">
        <f>'2024 E Draft'!G31+HighlandBudget!G29</f>
        <v>0</v>
      </c>
      <c r="H31" s="95">
        <f>'2024 E Draft'!H31+HighlandBudget!H29</f>
        <v>0</v>
      </c>
      <c r="I31" s="95">
        <f>'2024 E Draft'!I31+HighlandBudget!I29</f>
        <v>0</v>
      </c>
      <c r="J31" s="95">
        <f>'2024 E Draft'!J31+HighlandBudget!J29</f>
        <v>0</v>
      </c>
      <c r="K31" s="95">
        <f>'2024 E Draft'!K31+HighlandBudget!K29</f>
        <v>0</v>
      </c>
      <c r="L31" s="95">
        <f>'2024 E Draft'!L31+HighlandBudget!L29</f>
        <v>0</v>
      </c>
      <c r="M31" s="95">
        <f>'2024 E Draft'!M31+HighlandBudget!M29</f>
        <v>0</v>
      </c>
      <c r="N31" s="95">
        <f t="shared" si="4"/>
        <v>20000</v>
      </c>
      <c r="O31" s="98"/>
      <c r="P31" s="98"/>
    </row>
    <row r="32" spans="1:26" ht="14.25" customHeight="1">
      <c r="A32" s="7" t="s">
        <v>53</v>
      </c>
      <c r="B32" s="95">
        <f>'2024 E Draft'!B32</f>
        <v>0</v>
      </c>
      <c r="C32" s="95">
        <f>'2024 E Draft'!C32</f>
        <v>0</v>
      </c>
      <c r="D32" s="95">
        <f>'2024 E Draft'!D32</f>
        <v>0</v>
      </c>
      <c r="E32" s="95">
        <f>'2024 E Draft'!E32</f>
        <v>0</v>
      </c>
      <c r="F32" s="95">
        <f>'2024 E Draft'!F32</f>
        <v>0</v>
      </c>
      <c r="G32" s="95">
        <f>'2024 E Draft'!G32</f>
        <v>0</v>
      </c>
      <c r="H32" s="95">
        <f>'2024 E Draft'!H32</f>
        <v>0</v>
      </c>
      <c r="I32" s="95">
        <f>'2024 E Draft'!I32</f>
        <v>5000</v>
      </c>
      <c r="J32" s="95">
        <f>'2024 E Draft'!J32</f>
        <v>15000</v>
      </c>
      <c r="K32" s="95">
        <f>'2024 E Draft'!K32</f>
        <v>0</v>
      </c>
      <c r="L32" s="95">
        <f>'2024 E Draft'!L32</f>
        <v>0</v>
      </c>
      <c r="M32" s="95">
        <f>'2024 E Draft'!M32</f>
        <v>0</v>
      </c>
      <c r="N32" s="95">
        <f t="shared" si="4"/>
        <v>20000</v>
      </c>
      <c r="O32" s="98"/>
      <c r="P32" s="98"/>
    </row>
    <row r="33" spans="1:26" ht="14.25" customHeight="1">
      <c r="A33" s="7" t="s">
        <v>211</v>
      </c>
      <c r="B33" s="95">
        <f>HighlandBudget!B31</f>
        <v>250</v>
      </c>
      <c r="C33" s="95">
        <f>HighlandBudget!C31</f>
        <v>250</v>
      </c>
      <c r="D33" s="95">
        <f>HighlandBudget!D31</f>
        <v>250</v>
      </c>
      <c r="E33" s="95">
        <f>HighlandBudget!E31</f>
        <v>250</v>
      </c>
      <c r="F33" s="95">
        <f>HighlandBudget!F31</f>
        <v>250</v>
      </c>
      <c r="G33" s="95">
        <f>HighlandBudget!G31</f>
        <v>250</v>
      </c>
      <c r="H33" s="95">
        <f>HighlandBudget!H31</f>
        <v>250</v>
      </c>
      <c r="I33" s="95">
        <f>HighlandBudget!I31</f>
        <v>250</v>
      </c>
      <c r="J33" s="95">
        <f>HighlandBudget!J31</f>
        <v>250</v>
      </c>
      <c r="K33" s="95">
        <f>HighlandBudget!K31</f>
        <v>250</v>
      </c>
      <c r="L33" s="95">
        <f>HighlandBudget!L31</f>
        <v>250</v>
      </c>
      <c r="M33" s="95">
        <f>HighlandBudget!M31</f>
        <v>250</v>
      </c>
      <c r="N33" s="95">
        <f t="shared" si="4"/>
        <v>3000</v>
      </c>
      <c r="O33" s="98"/>
    </row>
    <row r="34" spans="1:26" ht="14.25" customHeight="1">
      <c r="A34" s="7" t="s">
        <v>223</v>
      </c>
      <c r="B34" s="95">
        <f>'2024 E Draft'!B33</f>
        <v>0</v>
      </c>
      <c r="C34" s="95">
        <f>'2024 E Draft'!C33</f>
        <v>0</v>
      </c>
      <c r="D34" s="95">
        <f>'2024 E Draft'!D33</f>
        <v>0</v>
      </c>
      <c r="E34" s="95">
        <f>'2024 E Draft'!E33</f>
        <v>0</v>
      </c>
      <c r="F34" s="95">
        <f>'2024 E Draft'!F33</f>
        <v>5000</v>
      </c>
      <c r="G34" s="95">
        <f>'2024 E Draft'!G33</f>
        <v>0</v>
      </c>
      <c r="H34" s="95">
        <f>'2024 E Draft'!H33</f>
        <v>0</v>
      </c>
      <c r="I34" s="95">
        <f>'2024 E Draft'!I33</f>
        <v>0</v>
      </c>
      <c r="J34" s="95">
        <f>'2024 E Draft'!J33</f>
        <v>0</v>
      </c>
      <c r="K34" s="95">
        <f>'2024 E Draft'!K33</f>
        <v>0</v>
      </c>
      <c r="L34" s="95">
        <f>'2024 E Draft'!L33</f>
        <v>0</v>
      </c>
      <c r="M34" s="95">
        <f>'2024 E Draft'!M33</f>
        <v>0</v>
      </c>
      <c r="N34" s="95">
        <f t="shared" si="4"/>
        <v>5000</v>
      </c>
      <c r="O34" s="98"/>
    </row>
    <row r="35" spans="1:26" ht="14.25" customHeight="1">
      <c r="A35" s="7" t="s">
        <v>222</v>
      </c>
      <c r="B35" s="96">
        <f>'2024 E Draft'!B34+HighlandBudget!B32</f>
        <v>0</v>
      </c>
      <c r="C35" s="96">
        <f>'2024 E Draft'!C34+HighlandBudget!C32</f>
        <v>5000</v>
      </c>
      <c r="D35" s="96">
        <f>'2024 E Draft'!D34+HighlandBudget!D32</f>
        <v>13000</v>
      </c>
      <c r="E35" s="96">
        <f>'2024 E Draft'!E34+HighlandBudget!E32</f>
        <v>0</v>
      </c>
      <c r="F35" s="96">
        <f>'2024 E Draft'!F34+HighlandBudget!F32</f>
        <v>0</v>
      </c>
      <c r="G35" s="96">
        <f>'2024 E Draft'!G34+HighlandBudget!G32</f>
        <v>0</v>
      </c>
      <c r="H35" s="96">
        <f>'2024 E Draft'!H34+HighlandBudget!H32</f>
        <v>0</v>
      </c>
      <c r="I35" s="96">
        <f>'2024 E Draft'!I34+HighlandBudget!I32</f>
        <v>0</v>
      </c>
      <c r="J35" s="96">
        <f>'2024 E Draft'!J34+HighlandBudget!J32</f>
        <v>0</v>
      </c>
      <c r="K35" s="96">
        <f>'2024 E Draft'!K34+HighlandBudget!K32</f>
        <v>5000</v>
      </c>
      <c r="L35" s="96">
        <f>'2024 E Draft'!L34+HighlandBudget!L32</f>
        <v>13000</v>
      </c>
      <c r="M35" s="96">
        <f>'2024 E Draft'!M34+HighlandBudget!M32</f>
        <v>0</v>
      </c>
      <c r="N35" s="95">
        <f t="shared" si="4"/>
        <v>36000</v>
      </c>
      <c r="O35" s="98"/>
    </row>
    <row r="36" spans="1:26" ht="14.25" customHeight="1">
      <c r="A36" s="7" t="s">
        <v>54</v>
      </c>
      <c r="B36" s="95">
        <f t="shared" ref="B36:M36" si="5">SUM(B29:B35)</f>
        <v>3100</v>
      </c>
      <c r="C36" s="95">
        <f t="shared" si="5"/>
        <v>8000</v>
      </c>
      <c r="D36" s="95">
        <f t="shared" si="5"/>
        <v>36000</v>
      </c>
      <c r="E36" s="95">
        <f t="shared" si="5"/>
        <v>3000</v>
      </c>
      <c r="F36" s="95">
        <f t="shared" si="5"/>
        <v>8000</v>
      </c>
      <c r="G36" s="95">
        <f t="shared" si="5"/>
        <v>8250</v>
      </c>
      <c r="H36" s="95">
        <f t="shared" si="5"/>
        <v>8000</v>
      </c>
      <c r="I36" s="95">
        <f t="shared" si="5"/>
        <v>14000</v>
      </c>
      <c r="J36" s="95">
        <f t="shared" si="5"/>
        <v>18000</v>
      </c>
      <c r="K36" s="95">
        <f t="shared" si="5"/>
        <v>8250</v>
      </c>
      <c r="L36" s="95">
        <f t="shared" si="5"/>
        <v>16500</v>
      </c>
      <c r="M36" s="95">
        <f t="shared" si="5"/>
        <v>21900</v>
      </c>
      <c r="N36" s="95">
        <f t="shared" ref="N36:N42" si="6">SUM(B36:M36)</f>
        <v>153000</v>
      </c>
      <c r="P36" s="98"/>
    </row>
    <row r="37" spans="1:26" ht="14.25" customHeight="1">
      <c r="A37" s="7" t="s">
        <v>55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>
        <f t="shared" si="6"/>
        <v>0</v>
      </c>
    </row>
    <row r="38" spans="1:26" ht="14.25" customHeight="1">
      <c r="A38" s="7" t="s">
        <v>56</v>
      </c>
      <c r="B38" s="95">
        <f>'2024 E Draft'!B37+HighlandBudget!B35</f>
        <v>600</v>
      </c>
      <c r="C38" s="95">
        <f>'2024 E Draft'!C37+HighlandBudget!C35</f>
        <v>600</v>
      </c>
      <c r="D38" s="95">
        <f>'2024 E Draft'!D37+HighlandBudget!D35</f>
        <v>600</v>
      </c>
      <c r="E38" s="95">
        <f>'2024 E Draft'!E37+HighlandBudget!E35</f>
        <v>600</v>
      </c>
      <c r="F38" s="95">
        <f>'2024 E Draft'!F37+HighlandBudget!F35</f>
        <v>600</v>
      </c>
      <c r="G38" s="95">
        <f>'2024 E Draft'!G37+HighlandBudget!G35</f>
        <v>600</v>
      </c>
      <c r="H38" s="95">
        <f>'2024 E Draft'!H37+HighlandBudget!H35</f>
        <v>600</v>
      </c>
      <c r="I38" s="95">
        <f>'2024 E Draft'!I37+HighlandBudget!I35</f>
        <v>600</v>
      </c>
      <c r="J38" s="95">
        <f>'2024 E Draft'!J37+HighlandBudget!J35</f>
        <v>600</v>
      </c>
      <c r="K38" s="95">
        <f>'2024 E Draft'!K37+HighlandBudget!K35</f>
        <v>600</v>
      </c>
      <c r="L38" s="95">
        <f>'2024 E Draft'!L37+HighlandBudget!L35</f>
        <v>600</v>
      </c>
      <c r="M38" s="95">
        <f>'2024 E Draft'!M37+HighlandBudget!M35</f>
        <v>600</v>
      </c>
      <c r="N38" s="95">
        <f t="shared" si="6"/>
        <v>7200</v>
      </c>
      <c r="O38" s="98"/>
    </row>
    <row r="39" spans="1:26" ht="14.25" customHeight="1">
      <c r="A39" s="7" t="s">
        <v>57</v>
      </c>
      <c r="B39" s="95">
        <f>'2024 E Draft'!B38+HighlandBudget!B36</f>
        <v>0</v>
      </c>
      <c r="C39" s="95">
        <f>'2024 E Draft'!C38+HighlandBudget!C36</f>
        <v>0</v>
      </c>
      <c r="D39" s="95">
        <f>'2024 E Draft'!D38+HighlandBudget!D36</f>
        <v>0</v>
      </c>
      <c r="E39" s="95">
        <f>'2024 E Draft'!E38+HighlandBudget!E36</f>
        <v>0</v>
      </c>
      <c r="F39" s="95">
        <f>'2024 E Draft'!F38+HighlandBudget!F36</f>
        <v>0</v>
      </c>
      <c r="G39" s="95">
        <f>'2024 E Draft'!G38+HighlandBudget!G36</f>
        <v>0</v>
      </c>
      <c r="H39" s="95">
        <f>'2024 E Draft'!H38+HighlandBudget!H36</f>
        <v>0</v>
      </c>
      <c r="I39" s="95">
        <f>'2024 E Draft'!I38+HighlandBudget!I36</f>
        <v>0</v>
      </c>
      <c r="J39" s="95">
        <f>'2024 E Draft'!J38+HighlandBudget!J36</f>
        <v>0</v>
      </c>
      <c r="K39" s="95">
        <f>'2024 E Draft'!K38+HighlandBudget!K36</f>
        <v>0</v>
      </c>
      <c r="L39" s="95">
        <f>'2024 E Draft'!L38+HighlandBudget!L36</f>
        <v>0</v>
      </c>
      <c r="M39" s="95">
        <f>'2024 E Draft'!M38+HighlandBudget!M36</f>
        <v>0</v>
      </c>
      <c r="N39" s="95">
        <f t="shared" si="6"/>
        <v>0</v>
      </c>
    </row>
    <row r="40" spans="1:26" ht="14.25" customHeight="1">
      <c r="A40" s="7" t="s">
        <v>58</v>
      </c>
      <c r="B40" s="96">
        <f>'2024 E Draft'!B39+HighlandBudget!B37</f>
        <v>500</v>
      </c>
      <c r="C40" s="96">
        <f>'2024 E Draft'!C39+HighlandBudget!C37</f>
        <v>500</v>
      </c>
      <c r="D40" s="96">
        <f>'2024 E Draft'!D39+HighlandBudget!D37</f>
        <v>500</v>
      </c>
      <c r="E40" s="96">
        <f>'2024 E Draft'!E39+HighlandBudget!E37</f>
        <v>500</v>
      </c>
      <c r="F40" s="96">
        <f>'2024 E Draft'!F39+HighlandBudget!F37</f>
        <v>500</v>
      </c>
      <c r="G40" s="96">
        <f>'2024 E Draft'!G39+HighlandBudget!G37</f>
        <v>500</v>
      </c>
      <c r="H40" s="96">
        <f>'2024 E Draft'!H39+HighlandBudget!H37</f>
        <v>500</v>
      </c>
      <c r="I40" s="96">
        <f>'2024 E Draft'!I39+HighlandBudget!I37</f>
        <v>500</v>
      </c>
      <c r="J40" s="96">
        <f>'2024 E Draft'!J39+HighlandBudget!J37</f>
        <v>500</v>
      </c>
      <c r="K40" s="96">
        <f>'2024 E Draft'!K39+HighlandBudget!K37</f>
        <v>500</v>
      </c>
      <c r="L40" s="96">
        <f>'2024 E Draft'!L39+HighlandBudget!L37</f>
        <v>500</v>
      </c>
      <c r="M40" s="96">
        <f>'2024 E Draft'!M39+HighlandBudget!M37</f>
        <v>500</v>
      </c>
      <c r="N40" s="96">
        <f t="shared" si="6"/>
        <v>6000</v>
      </c>
    </row>
    <row r="41" spans="1:26" ht="14.25" customHeight="1">
      <c r="A41" s="7" t="s">
        <v>59</v>
      </c>
      <c r="B41" s="95">
        <f t="shared" ref="B41:M41" si="7">SUM(B38:B40)</f>
        <v>1100</v>
      </c>
      <c r="C41" s="95">
        <f t="shared" si="7"/>
        <v>1100</v>
      </c>
      <c r="D41" s="95">
        <f t="shared" si="7"/>
        <v>1100</v>
      </c>
      <c r="E41" s="95">
        <f t="shared" si="7"/>
        <v>1100</v>
      </c>
      <c r="F41" s="95">
        <f t="shared" si="7"/>
        <v>1100</v>
      </c>
      <c r="G41" s="95">
        <f t="shared" si="7"/>
        <v>1100</v>
      </c>
      <c r="H41" s="95">
        <f t="shared" si="7"/>
        <v>1100</v>
      </c>
      <c r="I41" s="95">
        <f t="shared" si="7"/>
        <v>1100</v>
      </c>
      <c r="J41" s="95">
        <f t="shared" si="7"/>
        <v>1100</v>
      </c>
      <c r="K41" s="95">
        <f t="shared" si="7"/>
        <v>1100</v>
      </c>
      <c r="L41" s="95">
        <f t="shared" si="7"/>
        <v>1100</v>
      </c>
      <c r="M41" s="95">
        <f t="shared" si="7"/>
        <v>1100</v>
      </c>
      <c r="N41" s="95">
        <f t="shared" si="6"/>
        <v>13200</v>
      </c>
      <c r="O41" s="98"/>
    </row>
    <row r="42" spans="1:26" ht="14.25" customHeight="1">
      <c r="A42" s="7" t="s">
        <v>60</v>
      </c>
      <c r="B42" s="95">
        <f t="shared" ref="B42:M42" si="8">B41+B36+B27+B26+B17</f>
        <v>86300</v>
      </c>
      <c r="C42" s="95">
        <f t="shared" si="8"/>
        <v>88300</v>
      </c>
      <c r="D42" s="95">
        <f t="shared" si="8"/>
        <v>122225</v>
      </c>
      <c r="E42" s="95">
        <f t="shared" si="8"/>
        <v>91700</v>
      </c>
      <c r="F42" s="95">
        <f t="shared" si="8"/>
        <v>94700</v>
      </c>
      <c r="G42" s="95">
        <f t="shared" si="8"/>
        <v>96975</v>
      </c>
      <c r="H42" s="95">
        <f t="shared" si="8"/>
        <v>95200</v>
      </c>
      <c r="I42" s="95">
        <f t="shared" si="8"/>
        <v>99200</v>
      </c>
      <c r="J42" s="95">
        <f t="shared" si="8"/>
        <v>103725</v>
      </c>
      <c r="K42" s="95">
        <f t="shared" si="8"/>
        <v>90950</v>
      </c>
      <c r="L42" s="95">
        <f t="shared" si="8"/>
        <v>109300</v>
      </c>
      <c r="M42" s="95">
        <f t="shared" si="8"/>
        <v>113625</v>
      </c>
      <c r="N42" s="95">
        <f t="shared" si="6"/>
        <v>1192200</v>
      </c>
      <c r="O42" s="93"/>
    </row>
    <row r="43" spans="1:26" ht="14.25" customHeight="1">
      <c r="A43" s="19" t="s">
        <v>61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</row>
    <row r="44" spans="1:26" ht="14.25" customHeight="1">
      <c r="A44" s="7" t="s">
        <v>62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</row>
    <row r="45" spans="1:26" ht="14.25" customHeight="1">
      <c r="A45" s="7" t="s">
        <v>63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</row>
    <row r="46" spans="1:26" ht="14.25" customHeight="1">
      <c r="A46" s="7" t="s">
        <v>64</v>
      </c>
      <c r="B46" s="95">
        <f>'2024 E Draft'!B45+HighlandBudget!B43</f>
        <v>60</v>
      </c>
      <c r="C46" s="95">
        <f>'2024 E Draft'!C45+HighlandBudget!C43</f>
        <v>60</v>
      </c>
      <c r="D46" s="95">
        <f>'2024 E Draft'!D45+HighlandBudget!D43</f>
        <v>60</v>
      </c>
      <c r="E46" s="95">
        <f>'2024 E Draft'!E45+HighlandBudget!E43</f>
        <v>60</v>
      </c>
      <c r="F46" s="95">
        <f>'2024 E Draft'!F45+HighlandBudget!F43</f>
        <v>60</v>
      </c>
      <c r="G46" s="95">
        <f>'2024 E Draft'!G45+HighlandBudget!G43</f>
        <v>60</v>
      </c>
      <c r="H46" s="95">
        <f>'2024 E Draft'!H45+HighlandBudget!H43</f>
        <v>60</v>
      </c>
      <c r="I46" s="95">
        <f>'2024 E Draft'!I45+HighlandBudget!I43</f>
        <v>60</v>
      </c>
      <c r="J46" s="95">
        <f>'2024 E Draft'!J45+HighlandBudget!J43</f>
        <v>60</v>
      </c>
      <c r="K46" s="95">
        <f>'2024 E Draft'!K45+HighlandBudget!K43</f>
        <v>2560</v>
      </c>
      <c r="L46" s="95">
        <f>'2024 E Draft'!L45+HighlandBudget!L43</f>
        <v>60</v>
      </c>
      <c r="M46" s="95">
        <f>'2024 E Draft'!M45+HighlandBudget!M43</f>
        <v>60</v>
      </c>
      <c r="N46" s="95">
        <f t="shared" ref="N46:N53" si="9">SUM(B46:M46)</f>
        <v>3220</v>
      </c>
      <c r="O46" s="98" t="s">
        <v>210</v>
      </c>
    </row>
    <row r="47" spans="1:26" ht="14.25" customHeight="1">
      <c r="A47" s="7" t="s">
        <v>65</v>
      </c>
      <c r="B47" s="95">
        <f>'2024 E Draft'!B46+HighlandBudget!B44</f>
        <v>0</v>
      </c>
      <c r="C47" s="95">
        <f>'2024 E Draft'!C46+HighlandBudget!C44</f>
        <v>0</v>
      </c>
      <c r="D47" s="95">
        <f>'2024 E Draft'!D46+HighlandBudget!D44</f>
        <v>0</v>
      </c>
      <c r="E47" s="95">
        <f>'2024 E Draft'!E46+HighlandBudget!E44</f>
        <v>0</v>
      </c>
      <c r="F47" s="95">
        <f>'2024 E Draft'!F46+HighlandBudget!F44</f>
        <v>0</v>
      </c>
      <c r="G47" s="95">
        <f>'2024 E Draft'!G46+HighlandBudget!G44</f>
        <v>0</v>
      </c>
      <c r="H47" s="95">
        <f>'2024 E Draft'!H46+HighlandBudget!H44</f>
        <v>0</v>
      </c>
      <c r="I47" s="95">
        <f>'2024 E Draft'!I46+HighlandBudget!I44</f>
        <v>0</v>
      </c>
      <c r="J47" s="95">
        <f>'2024 E Draft'!J46+HighlandBudget!J44</f>
        <v>5000</v>
      </c>
      <c r="K47" s="95">
        <f>'2024 E Draft'!K46+HighlandBudget!K44</f>
        <v>0</v>
      </c>
      <c r="L47" s="95">
        <f>'2024 E Draft'!L46+HighlandBudget!L44</f>
        <v>0</v>
      </c>
      <c r="M47" s="95">
        <f>'2024 E Draft'!M46+HighlandBudget!M44</f>
        <v>0</v>
      </c>
      <c r="N47" s="95">
        <f t="shared" si="9"/>
        <v>5000</v>
      </c>
      <c r="O47" s="98" t="s">
        <v>210</v>
      </c>
    </row>
    <row r="48" spans="1:26" ht="14.25" customHeight="1">
      <c r="A48" s="7" t="s">
        <v>66</v>
      </c>
      <c r="B48" s="95">
        <f>'2024 E Draft'!B47+HighlandBudget!B45</f>
        <v>100</v>
      </c>
      <c r="C48" s="95">
        <f>'2024 E Draft'!C47+HighlandBudget!C45</f>
        <v>100</v>
      </c>
      <c r="D48" s="95">
        <f>'2024 E Draft'!D47+HighlandBudget!D45</f>
        <v>1000</v>
      </c>
      <c r="E48" s="95">
        <f>'2024 E Draft'!E47+HighlandBudget!E45</f>
        <v>100</v>
      </c>
      <c r="F48" s="95">
        <f>'2024 E Draft'!F47+HighlandBudget!F45</f>
        <v>100</v>
      </c>
      <c r="G48" s="95">
        <f>'2024 E Draft'!G47+HighlandBudget!G45</f>
        <v>100</v>
      </c>
      <c r="H48" s="95">
        <f>'2024 E Draft'!H47+HighlandBudget!H45</f>
        <v>100</v>
      </c>
      <c r="I48" s="95">
        <f>'2024 E Draft'!I47+HighlandBudget!I45</f>
        <v>100</v>
      </c>
      <c r="J48" s="95">
        <f>'2024 E Draft'!J47+HighlandBudget!J45</f>
        <v>100</v>
      </c>
      <c r="K48" s="95">
        <f>'2024 E Draft'!K47+HighlandBudget!K45</f>
        <v>100</v>
      </c>
      <c r="L48" s="95">
        <f>'2024 E Draft'!L47+HighlandBudget!L45</f>
        <v>1000</v>
      </c>
      <c r="M48" s="95">
        <f>'2024 E Draft'!M47+HighlandBudget!M45</f>
        <v>100</v>
      </c>
      <c r="N48" s="95">
        <f t="shared" si="9"/>
        <v>3000</v>
      </c>
      <c r="O48" s="98" t="s">
        <v>210</v>
      </c>
    </row>
    <row r="49" spans="1:17" ht="14.25" customHeight="1">
      <c r="A49" s="7" t="s">
        <v>180</v>
      </c>
      <c r="B49" s="95">
        <f>'2024 E Draft'!B48+HighlandBudget!B46</f>
        <v>0</v>
      </c>
      <c r="C49" s="95">
        <f>'2024 E Draft'!C48+HighlandBudget!C46</f>
        <v>0</v>
      </c>
      <c r="D49" s="95">
        <f>'2024 E Draft'!D48+HighlandBudget!D46</f>
        <v>2500</v>
      </c>
      <c r="E49" s="95">
        <f>'2024 E Draft'!E48+HighlandBudget!E46</f>
        <v>0</v>
      </c>
      <c r="F49" s="95">
        <f>'2024 E Draft'!F48+HighlandBudget!F46</f>
        <v>0</v>
      </c>
      <c r="G49" s="95">
        <f>'2024 E Draft'!G48+HighlandBudget!G46</f>
        <v>0</v>
      </c>
      <c r="H49" s="95">
        <f>'2024 E Draft'!H48+HighlandBudget!H46</f>
        <v>0</v>
      </c>
      <c r="I49" s="95">
        <f>'2024 E Draft'!I48+HighlandBudget!I46</f>
        <v>0</v>
      </c>
      <c r="J49" s="95">
        <f>'2024 E Draft'!J48+HighlandBudget!J46</f>
        <v>0</v>
      </c>
      <c r="K49" s="95">
        <f>'2024 E Draft'!K48+HighlandBudget!K46</f>
        <v>0</v>
      </c>
      <c r="L49" s="95">
        <f>'2024 E Draft'!L48+HighlandBudget!L46</f>
        <v>2500</v>
      </c>
      <c r="M49" s="95">
        <f>'2024 E Draft'!M48+HighlandBudget!M46</f>
        <v>0</v>
      </c>
      <c r="N49" s="95">
        <f t="shared" si="9"/>
        <v>5000</v>
      </c>
      <c r="O49" s="98" t="s">
        <v>210</v>
      </c>
    </row>
    <row r="50" spans="1:17" ht="14.25" customHeight="1">
      <c r="A50" s="7" t="s">
        <v>69</v>
      </c>
      <c r="B50" s="95">
        <f>'2024 E Draft'!B50+HighlandBudget!B47</f>
        <v>0</v>
      </c>
      <c r="C50" s="95">
        <f>'2024 E Draft'!C50+HighlandBudget!C47</f>
        <v>0</v>
      </c>
      <c r="D50" s="95">
        <f>'2024 E Draft'!D50+HighlandBudget!D47</f>
        <v>1200</v>
      </c>
      <c r="E50" s="95">
        <f>'2024 E Draft'!E50+HighlandBudget!E47</f>
        <v>0</v>
      </c>
      <c r="F50" s="95">
        <f>'2024 E Draft'!F50+HighlandBudget!F47</f>
        <v>0</v>
      </c>
      <c r="G50" s="95">
        <f>'2024 E Draft'!G50+HighlandBudget!G47</f>
        <v>1400</v>
      </c>
      <c r="H50" s="95">
        <f>'2024 E Draft'!H50+HighlandBudget!H47</f>
        <v>0</v>
      </c>
      <c r="I50" s="95">
        <f>'2024 E Draft'!I50+HighlandBudget!I47</f>
        <v>0</v>
      </c>
      <c r="J50" s="95">
        <f>'2024 E Draft'!J50+HighlandBudget!J47</f>
        <v>0</v>
      </c>
      <c r="K50" s="95">
        <f>'2024 E Draft'!K50+HighlandBudget!K47</f>
        <v>0</v>
      </c>
      <c r="L50" s="95">
        <f>'2024 E Draft'!L50+HighlandBudget!L47</f>
        <v>1200</v>
      </c>
      <c r="M50" s="95">
        <f>'2024 E Draft'!M50+HighlandBudget!M47</f>
        <v>0</v>
      </c>
      <c r="N50" s="95">
        <f t="shared" si="9"/>
        <v>3800</v>
      </c>
      <c r="O50" s="98" t="s">
        <v>210</v>
      </c>
    </row>
    <row r="51" spans="1:17" ht="14.25" customHeight="1">
      <c r="A51" s="7" t="s">
        <v>70</v>
      </c>
      <c r="B51" s="95">
        <f>'2024 E Draft'!B51+HighlandBudget!B48</f>
        <v>0</v>
      </c>
      <c r="C51" s="95">
        <f>'2024 E Draft'!C51+HighlandBudget!C48</f>
        <v>0</v>
      </c>
      <c r="D51" s="95">
        <f>'2024 E Draft'!D51+HighlandBudget!D48</f>
        <v>4000</v>
      </c>
      <c r="E51" s="95">
        <f>'2024 E Draft'!E51+HighlandBudget!E48</f>
        <v>0</v>
      </c>
      <c r="F51" s="95">
        <f>'2024 E Draft'!F51+HighlandBudget!F48</f>
        <v>0</v>
      </c>
      <c r="G51" s="95">
        <f>'2024 E Draft'!G51+HighlandBudget!G48</f>
        <v>7000</v>
      </c>
      <c r="H51" s="95">
        <f>'2024 E Draft'!H51+HighlandBudget!H48</f>
        <v>0</v>
      </c>
      <c r="I51" s="95">
        <f>'2024 E Draft'!I51+HighlandBudget!I48</f>
        <v>0</v>
      </c>
      <c r="J51" s="95">
        <f>'2024 E Draft'!J51+HighlandBudget!J48</f>
        <v>0</v>
      </c>
      <c r="K51" s="95">
        <f>'2024 E Draft'!K51+HighlandBudget!K48</f>
        <v>0</v>
      </c>
      <c r="L51" s="95">
        <f>'2024 E Draft'!L51+HighlandBudget!L48</f>
        <v>4000</v>
      </c>
      <c r="M51" s="95">
        <f>'2024 E Draft'!M51+HighlandBudget!M48</f>
        <v>0</v>
      </c>
      <c r="N51" s="95">
        <f t="shared" si="9"/>
        <v>15000</v>
      </c>
      <c r="O51" s="98" t="s">
        <v>210</v>
      </c>
    </row>
    <row r="52" spans="1:17" ht="14.25" customHeight="1">
      <c r="A52" s="7" t="s">
        <v>71</v>
      </c>
      <c r="B52" s="96">
        <f>'2024 E Draft'!B52+HighlandBudget!B49</f>
        <v>0</v>
      </c>
      <c r="C52" s="96">
        <f>'2024 E Draft'!C52+HighlandBudget!C49</f>
        <v>0</v>
      </c>
      <c r="D52" s="96">
        <f>'2024 E Draft'!D52+HighlandBudget!D49</f>
        <v>0</v>
      </c>
      <c r="E52" s="96">
        <f>'2024 E Draft'!E52+HighlandBudget!E49</f>
        <v>0</v>
      </c>
      <c r="F52" s="96">
        <f>'2024 E Draft'!F52+HighlandBudget!F49</f>
        <v>0</v>
      </c>
      <c r="G52" s="96">
        <f>'2024 E Draft'!G52+HighlandBudget!G49</f>
        <v>0</v>
      </c>
      <c r="H52" s="96">
        <f>'2024 E Draft'!H52+HighlandBudget!H49</f>
        <v>0</v>
      </c>
      <c r="I52" s="96">
        <f>'2024 E Draft'!I52+HighlandBudget!I49</f>
        <v>0</v>
      </c>
      <c r="J52" s="96">
        <f>'2024 E Draft'!J52+HighlandBudget!J49</f>
        <v>0</v>
      </c>
      <c r="K52" s="96">
        <f>'2024 E Draft'!K52+HighlandBudget!K49</f>
        <v>0</v>
      </c>
      <c r="L52" s="96">
        <f>'2024 E Draft'!L52+HighlandBudget!L49</f>
        <v>0</v>
      </c>
      <c r="M52" s="96">
        <f>'2024 E Draft'!M52+HighlandBudget!M49</f>
        <v>0</v>
      </c>
      <c r="N52" s="96">
        <f t="shared" si="9"/>
        <v>0</v>
      </c>
    </row>
    <row r="53" spans="1:17" ht="14.25" customHeight="1">
      <c r="A53" s="7" t="s">
        <v>72</v>
      </c>
      <c r="B53" s="95">
        <f t="shared" ref="B53:M53" si="10">SUM(B46:B52)</f>
        <v>160</v>
      </c>
      <c r="C53" s="95">
        <f t="shared" si="10"/>
        <v>160</v>
      </c>
      <c r="D53" s="95">
        <f t="shared" si="10"/>
        <v>8760</v>
      </c>
      <c r="E53" s="95">
        <f t="shared" si="10"/>
        <v>160</v>
      </c>
      <c r="F53" s="95">
        <f t="shared" si="10"/>
        <v>160</v>
      </c>
      <c r="G53" s="95">
        <f t="shared" si="10"/>
        <v>8560</v>
      </c>
      <c r="H53" s="95">
        <f t="shared" si="10"/>
        <v>160</v>
      </c>
      <c r="I53" s="95">
        <f t="shared" si="10"/>
        <v>160</v>
      </c>
      <c r="J53" s="95">
        <f t="shared" si="10"/>
        <v>5160</v>
      </c>
      <c r="K53" s="95">
        <f t="shared" si="10"/>
        <v>2660</v>
      </c>
      <c r="L53" s="95">
        <f t="shared" si="10"/>
        <v>8760</v>
      </c>
      <c r="M53" s="95">
        <f t="shared" si="10"/>
        <v>160</v>
      </c>
      <c r="N53" s="95">
        <f t="shared" si="9"/>
        <v>35020</v>
      </c>
      <c r="P53" s="98"/>
    </row>
    <row r="54" spans="1:17" ht="14.25" customHeight="1">
      <c r="A54" s="7" t="s">
        <v>73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</row>
    <row r="55" spans="1:17" ht="14.25" customHeight="1">
      <c r="A55" s="7" t="s">
        <v>74</v>
      </c>
      <c r="B55" s="95">
        <f>'2024 E Draft'!B55+HighlandBudget!B52</f>
        <v>575</v>
      </c>
      <c r="C55" s="95">
        <f>'2024 E Draft'!C55+HighlandBudget!C52</f>
        <v>575</v>
      </c>
      <c r="D55" s="95">
        <f>'2024 E Draft'!D55+HighlandBudget!D52</f>
        <v>575</v>
      </c>
      <c r="E55" s="95">
        <f>'2024 E Draft'!E55+HighlandBudget!E52</f>
        <v>575</v>
      </c>
      <c r="F55" s="95">
        <f>'2024 E Draft'!F55+HighlandBudget!F52</f>
        <v>575</v>
      </c>
      <c r="G55" s="95">
        <f>'2024 E Draft'!G55+HighlandBudget!G52</f>
        <v>575</v>
      </c>
      <c r="H55" s="95">
        <f>'2024 E Draft'!H55+HighlandBudget!H52</f>
        <v>575</v>
      </c>
      <c r="I55" s="95">
        <f>'2024 E Draft'!I55+HighlandBudget!I52</f>
        <v>575</v>
      </c>
      <c r="J55" s="95">
        <f>'2024 E Draft'!J55+HighlandBudget!J52</f>
        <v>575</v>
      </c>
      <c r="K55" s="95">
        <f>'2024 E Draft'!K55+HighlandBudget!K52</f>
        <v>575</v>
      </c>
      <c r="L55" s="95">
        <f>'2024 E Draft'!L55+HighlandBudget!L52</f>
        <v>575</v>
      </c>
      <c r="M55" s="95">
        <f>'2024 E Draft'!M55+HighlandBudget!M52</f>
        <v>700</v>
      </c>
      <c r="N55" s="95">
        <f t="shared" ref="N55:N62" si="11">SUM(B55:M55)</f>
        <v>7025</v>
      </c>
      <c r="P55" s="98"/>
    </row>
    <row r="56" spans="1:17" ht="14.25" customHeight="1">
      <c r="A56" s="7" t="s">
        <v>76</v>
      </c>
      <c r="B56" s="95">
        <f>'2024 E Draft'!B56+HighlandBudget!B53</f>
        <v>20258</v>
      </c>
      <c r="C56" s="95">
        <f>'2024 E Draft'!C56+HighlandBudget!C53</f>
        <v>20258</v>
      </c>
      <c r="D56" s="95">
        <f>'2024 E Draft'!D56+HighlandBudget!D53</f>
        <v>20258</v>
      </c>
      <c r="E56" s="95">
        <f>'2024 E Draft'!E56+HighlandBudget!E53</f>
        <v>20258</v>
      </c>
      <c r="F56" s="95">
        <f>'2024 E Draft'!F56+HighlandBudget!F53</f>
        <v>20258</v>
      </c>
      <c r="G56" s="95">
        <f>'2024 E Draft'!G56+HighlandBudget!G53</f>
        <v>20258</v>
      </c>
      <c r="H56" s="95">
        <f>'2024 E Draft'!H56+HighlandBudget!H53</f>
        <v>20258</v>
      </c>
      <c r="I56" s="95">
        <f>'2024 E Draft'!I56+HighlandBudget!I53</f>
        <v>20258</v>
      </c>
      <c r="J56" s="95">
        <f>'2024 E Draft'!J56+HighlandBudget!J53</f>
        <v>20258</v>
      </c>
      <c r="K56" s="95">
        <f>'2024 E Draft'!K56+HighlandBudget!K53</f>
        <v>20258</v>
      </c>
      <c r="L56" s="95">
        <f>'2024 E Draft'!L56+HighlandBudget!L53</f>
        <v>20258</v>
      </c>
      <c r="M56" s="95">
        <f>'2024 E Draft'!M56+HighlandBudget!M53</f>
        <v>20258</v>
      </c>
      <c r="N56" s="95">
        <f t="shared" si="11"/>
        <v>243096</v>
      </c>
      <c r="Q56" s="117"/>
    </row>
    <row r="57" spans="1:17" ht="14.25" customHeight="1">
      <c r="A57" s="7" t="s">
        <v>77</v>
      </c>
      <c r="B57" s="95">
        <f>'2024 E Draft'!B57+HighlandBudget!B54</f>
        <v>0</v>
      </c>
      <c r="C57" s="95">
        <f>'2024 E Draft'!C57+HighlandBudget!C54</f>
        <v>0</v>
      </c>
      <c r="D57" s="95">
        <f>'2024 E Draft'!D57+HighlandBudget!D54</f>
        <v>0</v>
      </c>
      <c r="E57" s="95">
        <f>'2024 E Draft'!E57+HighlandBudget!E54</f>
        <v>0</v>
      </c>
      <c r="F57" s="95">
        <f>'2024 E Draft'!F57+HighlandBudget!F54</f>
        <v>0</v>
      </c>
      <c r="G57" s="95">
        <f>'2024 E Draft'!G57+HighlandBudget!G54</f>
        <v>0</v>
      </c>
      <c r="H57" s="95">
        <f>'2024 E Draft'!H57+HighlandBudget!H54</f>
        <v>0</v>
      </c>
      <c r="I57" s="95">
        <f>'2024 E Draft'!I57+HighlandBudget!I54</f>
        <v>0</v>
      </c>
      <c r="J57" s="95">
        <f>'2024 E Draft'!J57+HighlandBudget!J54</f>
        <v>0</v>
      </c>
      <c r="K57" s="95">
        <f>'2024 E Draft'!K57+HighlandBudget!K54</f>
        <v>0</v>
      </c>
      <c r="L57" s="95">
        <f>'2024 E Draft'!L57+HighlandBudget!L54</f>
        <v>0</v>
      </c>
      <c r="M57" s="95">
        <f>'2024 E Draft'!M57+HighlandBudget!M54</f>
        <v>0</v>
      </c>
      <c r="N57" s="95">
        <f t="shared" si="11"/>
        <v>0</v>
      </c>
    </row>
    <row r="58" spans="1:17" ht="14.25" customHeight="1">
      <c r="A58" s="7" t="s">
        <v>78</v>
      </c>
      <c r="B58" s="95">
        <f>'2024 E Draft'!B58+HighlandBudget!B55</f>
        <v>29877</v>
      </c>
      <c r="C58" s="95">
        <f>'2024 E Draft'!C58+HighlandBudget!C55</f>
        <v>29877</v>
      </c>
      <c r="D58" s="95">
        <f>'2024 E Draft'!D58+HighlandBudget!D55</f>
        <v>29877</v>
      </c>
      <c r="E58" s="95">
        <f>'2024 E Draft'!E58+HighlandBudget!E55</f>
        <v>29877</v>
      </c>
      <c r="F58" s="95">
        <f>'2024 E Draft'!F58+HighlandBudget!F55</f>
        <v>29877</v>
      </c>
      <c r="G58" s="95">
        <f>'2024 E Draft'!G58+HighlandBudget!G55</f>
        <v>29877</v>
      </c>
      <c r="H58" s="95">
        <f>'2024 E Draft'!H58+HighlandBudget!H55</f>
        <v>29877</v>
      </c>
      <c r="I58" s="95">
        <f>'2024 E Draft'!I58+HighlandBudget!I55</f>
        <v>29877</v>
      </c>
      <c r="J58" s="95">
        <f>'2024 E Draft'!J58+HighlandBudget!J55</f>
        <v>29877</v>
      </c>
      <c r="K58" s="95">
        <f>'2024 E Draft'!K58+HighlandBudget!K55</f>
        <v>29877</v>
      </c>
      <c r="L58" s="95">
        <f>'2024 E Draft'!L58+HighlandBudget!L55</f>
        <v>29877</v>
      </c>
      <c r="M58" s="95">
        <f>'2024 E Draft'!M58+HighlandBudget!M55</f>
        <v>29877</v>
      </c>
      <c r="N58" s="95">
        <f t="shared" si="11"/>
        <v>358524</v>
      </c>
    </row>
    <row r="59" spans="1:17" ht="14.25" customHeight="1">
      <c r="A59" s="7" t="s">
        <v>79</v>
      </c>
      <c r="B59" s="95">
        <f>'2024 E Draft'!B59+HighlandBudget!B56</f>
        <v>20123</v>
      </c>
      <c r="C59" s="95">
        <f>'2024 E Draft'!C59+HighlandBudget!C56</f>
        <v>20123</v>
      </c>
      <c r="D59" s="95">
        <f>'2024 E Draft'!D59+HighlandBudget!D56</f>
        <v>20123</v>
      </c>
      <c r="E59" s="95">
        <f>'2024 E Draft'!E59+HighlandBudget!E56</f>
        <v>20123</v>
      </c>
      <c r="F59" s="95">
        <f>'2024 E Draft'!F59+HighlandBudget!F56</f>
        <v>20123</v>
      </c>
      <c r="G59" s="95">
        <f>'2024 E Draft'!G59+HighlandBudget!G56</f>
        <v>20123</v>
      </c>
      <c r="H59" s="95">
        <f>'2024 E Draft'!H59+HighlandBudget!H56</f>
        <v>20123</v>
      </c>
      <c r="I59" s="95">
        <f>'2024 E Draft'!I59+HighlandBudget!I56</f>
        <v>20123</v>
      </c>
      <c r="J59" s="95">
        <f>'2024 E Draft'!J59+HighlandBudget!J56</f>
        <v>20123</v>
      </c>
      <c r="K59" s="95">
        <f>'2024 E Draft'!K59+HighlandBudget!K56</f>
        <v>20123</v>
      </c>
      <c r="L59" s="95">
        <f>'2024 E Draft'!L59+HighlandBudget!L56</f>
        <v>20123</v>
      </c>
      <c r="M59" s="95">
        <f>'2024 E Draft'!M59+HighlandBudget!M56</f>
        <v>20123</v>
      </c>
      <c r="N59" s="95">
        <f t="shared" si="11"/>
        <v>241476</v>
      </c>
    </row>
    <row r="60" spans="1:17" ht="14.25" customHeight="1">
      <c r="A60" s="7" t="s">
        <v>80</v>
      </c>
      <c r="B60" s="95">
        <f>'2024 E Draft'!B60+HighlandBudget!B57</f>
        <v>1671.2850000000001</v>
      </c>
      <c r="C60" s="95">
        <f>'2024 E Draft'!C60+HighlandBudget!C57</f>
        <v>1671.2850000000001</v>
      </c>
      <c r="D60" s="95">
        <f>'2024 E Draft'!D60+HighlandBudget!D57</f>
        <v>1671.2850000000001</v>
      </c>
      <c r="E60" s="95">
        <f>'2024 E Draft'!E60+HighlandBudget!E57</f>
        <v>1671.2850000000001</v>
      </c>
      <c r="F60" s="95">
        <f>'2024 E Draft'!F60+HighlandBudget!F57</f>
        <v>1671.2850000000001</v>
      </c>
      <c r="G60" s="95">
        <f>'2024 E Draft'!G60+HighlandBudget!G57</f>
        <v>1671.2850000000001</v>
      </c>
      <c r="H60" s="95">
        <f>'2024 E Draft'!H60+HighlandBudget!H57</f>
        <v>1671.2850000000001</v>
      </c>
      <c r="I60" s="95">
        <f>'2024 E Draft'!I60+HighlandBudget!I57</f>
        <v>1671.2850000000001</v>
      </c>
      <c r="J60" s="95">
        <f>'2024 E Draft'!J60+HighlandBudget!J57</f>
        <v>1671.2850000000001</v>
      </c>
      <c r="K60" s="95">
        <f>'2024 E Draft'!K60+HighlandBudget!K57</f>
        <v>1671.2850000000001</v>
      </c>
      <c r="L60" s="95">
        <f>'2024 E Draft'!L60+HighlandBudget!L57</f>
        <v>1671.2850000000001</v>
      </c>
      <c r="M60" s="95">
        <f>'2024 E Draft'!M60+HighlandBudget!M57</f>
        <v>1671.2850000000001</v>
      </c>
      <c r="N60" s="95">
        <f t="shared" si="11"/>
        <v>20055.420000000002</v>
      </c>
    </row>
    <row r="61" spans="1:17" ht="14.25" customHeight="1">
      <c r="A61" s="7" t="s">
        <v>81</v>
      </c>
      <c r="B61" s="95">
        <f>'2024 E Draft'!B61+HighlandBudget!B58</f>
        <v>2464.8525</v>
      </c>
      <c r="C61" s="95">
        <f>'2024 E Draft'!C61+HighlandBudget!C58</f>
        <v>2464.8525</v>
      </c>
      <c r="D61" s="95">
        <f>'2024 E Draft'!D61+HighlandBudget!D58</f>
        <v>2464.8525</v>
      </c>
      <c r="E61" s="95">
        <f>'2024 E Draft'!E61+HighlandBudget!E58</f>
        <v>2464.8525</v>
      </c>
      <c r="F61" s="95">
        <f>'2024 E Draft'!F61+HighlandBudget!F58</f>
        <v>2464.8525</v>
      </c>
      <c r="G61" s="95">
        <f>'2024 E Draft'!G61+HighlandBudget!G58</f>
        <v>2464.8525</v>
      </c>
      <c r="H61" s="95">
        <f>'2024 E Draft'!H61+HighlandBudget!H58</f>
        <v>2464.8525</v>
      </c>
      <c r="I61" s="95">
        <f>'2024 E Draft'!I61+HighlandBudget!I58</f>
        <v>2464.8525</v>
      </c>
      <c r="J61" s="95">
        <f>'2024 E Draft'!J61+HighlandBudget!J58</f>
        <v>2464.8525</v>
      </c>
      <c r="K61" s="95">
        <f>'2024 E Draft'!K61+HighlandBudget!K58</f>
        <v>2464.8525</v>
      </c>
      <c r="L61" s="95">
        <f>'2024 E Draft'!L61+HighlandBudget!L58</f>
        <v>2464.8525</v>
      </c>
      <c r="M61" s="95">
        <f>'2024 E Draft'!M61+HighlandBudget!M58</f>
        <v>2464.8525</v>
      </c>
      <c r="N61" s="95">
        <f t="shared" si="11"/>
        <v>29578.230000000007</v>
      </c>
    </row>
    <row r="62" spans="1:17" ht="14.25" customHeight="1">
      <c r="A62" s="7" t="s">
        <v>181</v>
      </c>
      <c r="B62" s="95">
        <f>'2024 E Draft'!B62+HighlandBudget!B59</f>
        <v>1660.1475</v>
      </c>
      <c r="C62" s="95">
        <f>'2024 E Draft'!C62+HighlandBudget!C59</f>
        <v>1660.1475</v>
      </c>
      <c r="D62" s="95">
        <f>'2024 E Draft'!D62+HighlandBudget!D59</f>
        <v>1660.1475</v>
      </c>
      <c r="E62" s="95">
        <f>'2024 E Draft'!E62+HighlandBudget!E59</f>
        <v>1660.1475</v>
      </c>
      <c r="F62" s="95">
        <f>'2024 E Draft'!F62+HighlandBudget!F59</f>
        <v>1660.1475</v>
      </c>
      <c r="G62" s="95">
        <f>'2024 E Draft'!G62+HighlandBudget!G59</f>
        <v>1660.1475</v>
      </c>
      <c r="H62" s="95">
        <f>'2024 E Draft'!H62+HighlandBudget!H59</f>
        <v>1660.1475</v>
      </c>
      <c r="I62" s="95">
        <f>'2024 E Draft'!I62+HighlandBudget!I59</f>
        <v>1660.1475</v>
      </c>
      <c r="J62" s="95">
        <f>'2024 E Draft'!J62+HighlandBudget!J59</f>
        <v>1660.1475</v>
      </c>
      <c r="K62" s="95">
        <f>'2024 E Draft'!K62+HighlandBudget!K59</f>
        <v>1660.1475</v>
      </c>
      <c r="L62" s="95">
        <f>'2024 E Draft'!L62+HighlandBudget!L59</f>
        <v>1660.1475</v>
      </c>
      <c r="M62" s="95">
        <f>'2024 E Draft'!M62+HighlandBudget!M59</f>
        <v>1660.1475</v>
      </c>
      <c r="N62" s="95">
        <f t="shared" si="11"/>
        <v>19921.769999999993</v>
      </c>
    </row>
    <row r="63" spans="1:17" ht="14.25" customHeight="1">
      <c r="A63" s="7" t="s">
        <v>83</v>
      </c>
      <c r="B63" s="95">
        <f>'2024 E Draft'!B63+HighlandBudget!B60</f>
        <v>2431</v>
      </c>
      <c r="C63" s="95">
        <f>'2024 E Draft'!C63+HighlandBudget!C60</f>
        <v>2431</v>
      </c>
      <c r="D63" s="95">
        <f>'2024 E Draft'!D63+HighlandBudget!D60</f>
        <v>2431</v>
      </c>
      <c r="E63" s="95">
        <f>'2024 E Draft'!E63+HighlandBudget!E60</f>
        <v>2431</v>
      </c>
      <c r="F63" s="95">
        <f>'2024 E Draft'!F63+HighlandBudget!F60</f>
        <v>2431</v>
      </c>
      <c r="G63" s="95">
        <f>'2024 E Draft'!G63+HighlandBudget!G60</f>
        <v>2431</v>
      </c>
      <c r="H63" s="95">
        <f>'2024 E Draft'!H63+HighlandBudget!H60</f>
        <v>2431</v>
      </c>
      <c r="I63" s="95">
        <f>'2024 E Draft'!I63+HighlandBudget!I60</f>
        <v>2431</v>
      </c>
      <c r="J63" s="95">
        <f>'2024 E Draft'!J63+HighlandBudget!J60</f>
        <v>2431</v>
      </c>
      <c r="K63" s="95">
        <f>'2024 E Draft'!K63+HighlandBudget!K60</f>
        <v>2431</v>
      </c>
      <c r="L63" s="95">
        <f>'2024 E Draft'!L63+HighlandBudget!L60</f>
        <v>2431</v>
      </c>
      <c r="M63" s="95">
        <f>'2024 E Draft'!M63+HighlandBudget!M60</f>
        <v>2431</v>
      </c>
      <c r="N63" s="95">
        <f t="shared" ref="N63:N65" si="12">SUM(B63:M63)</f>
        <v>29172</v>
      </c>
    </row>
    <row r="64" spans="1:17" ht="14.25" customHeight="1">
      <c r="A64" s="23" t="s">
        <v>84</v>
      </c>
      <c r="B64" s="96">
        <f>'2024 E Draft'!B64+HighlandBudget!B61</f>
        <v>0</v>
      </c>
      <c r="C64" s="96">
        <f>'2024 E Draft'!C64+HighlandBudget!C61</f>
        <v>0</v>
      </c>
      <c r="D64" s="96">
        <f>'2024 E Draft'!D64+HighlandBudget!D61</f>
        <v>700</v>
      </c>
      <c r="E64" s="96">
        <f>'2024 E Draft'!E64+HighlandBudget!E61</f>
        <v>0</v>
      </c>
      <c r="F64" s="96">
        <f>'2024 E Draft'!F64+HighlandBudget!F61</f>
        <v>0</v>
      </c>
      <c r="G64" s="96">
        <f>'2024 E Draft'!G64+HighlandBudget!G61</f>
        <v>700</v>
      </c>
      <c r="H64" s="96">
        <f>'2024 E Draft'!H64+HighlandBudget!H61</f>
        <v>0</v>
      </c>
      <c r="I64" s="96">
        <f>'2024 E Draft'!I64+HighlandBudget!I61</f>
        <v>0</v>
      </c>
      <c r="J64" s="96">
        <f>'2024 E Draft'!J64+HighlandBudget!J61</f>
        <v>700</v>
      </c>
      <c r="K64" s="96">
        <f>'2024 E Draft'!K64+HighlandBudget!K61</f>
        <v>0</v>
      </c>
      <c r="L64" s="96">
        <f>'2024 E Draft'!L64+HighlandBudget!L61</f>
        <v>0</v>
      </c>
      <c r="M64" s="96">
        <f>'2024 E Draft'!M64+HighlandBudget!M61</f>
        <v>575</v>
      </c>
      <c r="N64" s="96">
        <f t="shared" si="12"/>
        <v>2675</v>
      </c>
      <c r="O64" s="93"/>
    </row>
    <row r="65" spans="1:16" ht="14.25" customHeight="1">
      <c r="A65" s="7" t="s">
        <v>85</v>
      </c>
      <c r="B65" s="95">
        <f t="shared" ref="B65:M65" si="13">SUM(B55:B64)</f>
        <v>79060.285000000003</v>
      </c>
      <c r="C65" s="95">
        <f t="shared" si="13"/>
        <v>79060.285000000003</v>
      </c>
      <c r="D65" s="95">
        <f t="shared" si="13"/>
        <v>79760.285000000003</v>
      </c>
      <c r="E65" s="95">
        <f t="shared" si="13"/>
        <v>79060.285000000003</v>
      </c>
      <c r="F65" s="95">
        <f t="shared" si="13"/>
        <v>79060.285000000003</v>
      </c>
      <c r="G65" s="95">
        <f t="shared" si="13"/>
        <v>79760.285000000003</v>
      </c>
      <c r="H65" s="95">
        <f t="shared" si="13"/>
        <v>79060.285000000003</v>
      </c>
      <c r="I65" s="95">
        <f t="shared" si="13"/>
        <v>79060.285000000003</v>
      </c>
      <c r="J65" s="95">
        <f t="shared" si="13"/>
        <v>79760.285000000003</v>
      </c>
      <c r="K65" s="95">
        <f t="shared" si="13"/>
        <v>79060.285000000003</v>
      </c>
      <c r="L65" s="95">
        <f t="shared" si="13"/>
        <v>79060.285000000003</v>
      </c>
      <c r="M65" s="95">
        <f t="shared" si="13"/>
        <v>79760.285000000003</v>
      </c>
      <c r="N65" s="95">
        <f t="shared" si="12"/>
        <v>951523.42000000027</v>
      </c>
      <c r="O65" s="93"/>
      <c r="P65" s="95"/>
    </row>
    <row r="66" spans="1:16" ht="14.25" customHeight="1">
      <c r="A66" s="7" t="s">
        <v>86</v>
      </c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3"/>
    </row>
    <row r="67" spans="1:16" ht="14.25" customHeight="1">
      <c r="A67" s="7" t="s">
        <v>87</v>
      </c>
      <c r="B67" s="95">
        <f>'2024 E Draft'!B67+HighlandBudget!B64</f>
        <v>2500</v>
      </c>
      <c r="C67" s="95">
        <f>'2024 E Draft'!C67+HighlandBudget!C64</f>
        <v>2500</v>
      </c>
      <c r="D67" s="95">
        <f>'2024 E Draft'!D67+HighlandBudget!D64</f>
        <v>2500</v>
      </c>
      <c r="E67" s="95">
        <f>'2024 E Draft'!E67+HighlandBudget!E64</f>
        <v>2500</v>
      </c>
      <c r="F67" s="95">
        <f>'2024 E Draft'!F67+HighlandBudget!F64</f>
        <v>12500</v>
      </c>
      <c r="G67" s="95">
        <f>'2024 E Draft'!G67+HighlandBudget!G64</f>
        <v>2500</v>
      </c>
      <c r="H67" s="95">
        <f>'2024 E Draft'!H67+HighlandBudget!H64</f>
        <v>2500</v>
      </c>
      <c r="I67" s="95">
        <f>'2024 E Draft'!I67+HighlandBudget!I64</f>
        <v>2500</v>
      </c>
      <c r="J67" s="95">
        <f>'2024 E Draft'!J67+HighlandBudget!J64</f>
        <v>2500</v>
      </c>
      <c r="K67" s="95">
        <f>'2024 E Draft'!K67+HighlandBudget!K64</f>
        <v>2500</v>
      </c>
      <c r="L67" s="95">
        <f>'2024 E Draft'!L67+HighlandBudget!L64</f>
        <v>2500</v>
      </c>
      <c r="M67" s="95">
        <f>'2024 E Draft'!M67+HighlandBudget!M64</f>
        <v>2500</v>
      </c>
      <c r="N67" s="95">
        <f t="shared" ref="N67:N81" si="14">SUM(B67:M67)</f>
        <v>40000</v>
      </c>
      <c r="O67" s="93"/>
      <c r="P67" s="98"/>
    </row>
    <row r="68" spans="1:16" ht="14.25" customHeight="1">
      <c r="A68" s="7" t="s">
        <v>89</v>
      </c>
      <c r="B68" s="95">
        <f>'2024 E Draft'!B68+HighlandBudget!B65</f>
        <v>392</v>
      </c>
      <c r="C68" s="95">
        <f>'2024 E Draft'!C68+HighlandBudget!C65</f>
        <v>392</v>
      </c>
      <c r="D68" s="95">
        <f>'2024 E Draft'!D68+HighlandBudget!D65</f>
        <v>392</v>
      </c>
      <c r="E68" s="95">
        <f>'2024 E Draft'!E68+HighlandBudget!E65</f>
        <v>392</v>
      </c>
      <c r="F68" s="95">
        <f>'2024 E Draft'!F68+HighlandBudget!F65</f>
        <v>392</v>
      </c>
      <c r="G68" s="95">
        <f>'2024 E Draft'!G68+HighlandBudget!G65</f>
        <v>392</v>
      </c>
      <c r="H68" s="95">
        <f>'2024 E Draft'!H68+HighlandBudget!H65</f>
        <v>392</v>
      </c>
      <c r="I68" s="95">
        <f>'2024 E Draft'!I68+HighlandBudget!I65</f>
        <v>392</v>
      </c>
      <c r="J68" s="95">
        <f>'2024 E Draft'!J68+HighlandBudget!J65</f>
        <v>392</v>
      </c>
      <c r="K68" s="95">
        <f>'2024 E Draft'!K68+HighlandBudget!K65</f>
        <v>392</v>
      </c>
      <c r="L68" s="95">
        <f>'2024 E Draft'!L68+HighlandBudget!L65</f>
        <v>392</v>
      </c>
      <c r="M68" s="95">
        <f>'2024 E Draft'!M68+HighlandBudget!M65</f>
        <v>392</v>
      </c>
      <c r="N68" s="95">
        <f t="shared" si="14"/>
        <v>4704</v>
      </c>
      <c r="O68" s="93"/>
      <c r="P68" s="98"/>
    </row>
    <row r="69" spans="1:16" ht="14.25" customHeight="1">
      <c r="A69" s="7" t="s">
        <v>90</v>
      </c>
      <c r="B69" s="95">
        <f>'2024 E Draft'!B69+HighlandBudget!B66</f>
        <v>80</v>
      </c>
      <c r="C69" s="95">
        <f>'2024 E Draft'!C69+HighlandBudget!C66</f>
        <v>80</v>
      </c>
      <c r="D69" s="95">
        <f>'2024 E Draft'!D69+HighlandBudget!D66</f>
        <v>80</v>
      </c>
      <c r="E69" s="95">
        <f>'2024 E Draft'!E69+HighlandBudget!E66</f>
        <v>80</v>
      </c>
      <c r="F69" s="95">
        <f>'2024 E Draft'!F69+HighlandBudget!F66</f>
        <v>80</v>
      </c>
      <c r="G69" s="95">
        <f>'2024 E Draft'!G69+HighlandBudget!G66</f>
        <v>80</v>
      </c>
      <c r="H69" s="95">
        <f>'2024 E Draft'!H69+HighlandBudget!H66</f>
        <v>80</v>
      </c>
      <c r="I69" s="95">
        <f>'2024 E Draft'!I69+HighlandBudget!I66</f>
        <v>80</v>
      </c>
      <c r="J69" s="95">
        <f>'2024 E Draft'!J69+HighlandBudget!J66</f>
        <v>80</v>
      </c>
      <c r="K69" s="95">
        <f>'2024 E Draft'!K69+HighlandBudget!K66</f>
        <v>80</v>
      </c>
      <c r="L69" s="95">
        <f>'2024 E Draft'!L69+HighlandBudget!L66</f>
        <v>80</v>
      </c>
      <c r="M69" s="95">
        <f>'2024 E Draft'!M69+HighlandBudget!M66</f>
        <v>80</v>
      </c>
      <c r="N69" s="95">
        <f t="shared" si="14"/>
        <v>960</v>
      </c>
      <c r="O69" s="93"/>
      <c r="P69" s="98"/>
    </row>
    <row r="70" spans="1:16" ht="14.25" customHeight="1">
      <c r="A70" s="7" t="s">
        <v>91</v>
      </c>
      <c r="B70" s="95">
        <f>'2024 E Draft'!B70+HighlandBudget!B67</f>
        <v>1600</v>
      </c>
      <c r="C70" s="95">
        <f>'2024 E Draft'!C70+HighlandBudget!C67</f>
        <v>1600</v>
      </c>
      <c r="D70" s="95">
        <f>'2024 E Draft'!D70+HighlandBudget!D67</f>
        <v>1600</v>
      </c>
      <c r="E70" s="95">
        <f>'2024 E Draft'!E70+HighlandBudget!E67</f>
        <v>1600</v>
      </c>
      <c r="F70" s="95">
        <f>'2024 E Draft'!F70+HighlandBudget!F67</f>
        <v>1600</v>
      </c>
      <c r="G70" s="95">
        <f>'2024 E Draft'!G70+HighlandBudget!G67</f>
        <v>1600</v>
      </c>
      <c r="H70" s="95">
        <f>'2024 E Draft'!H70+HighlandBudget!H67</f>
        <v>1600</v>
      </c>
      <c r="I70" s="95">
        <f>'2024 E Draft'!I70+HighlandBudget!I67</f>
        <v>1600</v>
      </c>
      <c r="J70" s="95">
        <f>'2024 E Draft'!J70+HighlandBudget!J67</f>
        <v>1600</v>
      </c>
      <c r="K70" s="95">
        <f>'2024 E Draft'!K70+HighlandBudget!K67</f>
        <v>1600</v>
      </c>
      <c r="L70" s="95">
        <f>'2024 E Draft'!L70+HighlandBudget!L67</f>
        <v>1600</v>
      </c>
      <c r="M70" s="95">
        <f>'2024 E Draft'!M70+HighlandBudget!M67</f>
        <v>1600</v>
      </c>
      <c r="N70" s="95">
        <f t="shared" si="14"/>
        <v>19200</v>
      </c>
      <c r="O70" s="93"/>
      <c r="P70" s="98"/>
    </row>
    <row r="71" spans="1:16" ht="14.25" customHeight="1">
      <c r="A71" s="7" t="s">
        <v>92</v>
      </c>
      <c r="B71" s="95">
        <f>'2024 E Draft'!B71+HighlandBudget!B68</f>
        <v>1200</v>
      </c>
      <c r="C71" s="95">
        <f>'2024 E Draft'!C71+HighlandBudget!C68</f>
        <v>75</v>
      </c>
      <c r="D71" s="95">
        <f>'2024 E Draft'!D71+HighlandBudget!D68</f>
        <v>75</v>
      </c>
      <c r="E71" s="95">
        <f>'2024 E Draft'!E71+HighlandBudget!E68</f>
        <v>75</v>
      </c>
      <c r="F71" s="95">
        <f>'2024 E Draft'!F71+HighlandBudget!F68</f>
        <v>75</v>
      </c>
      <c r="G71" s="95">
        <f>'2024 E Draft'!G71+HighlandBudget!G68</f>
        <v>200</v>
      </c>
      <c r="H71" s="95">
        <f>'2024 E Draft'!H71+HighlandBudget!H68</f>
        <v>75</v>
      </c>
      <c r="I71" s="95">
        <f>'2024 E Draft'!I71+HighlandBudget!I68</f>
        <v>200</v>
      </c>
      <c r="J71" s="95">
        <f>'2024 E Draft'!J71+HighlandBudget!J68</f>
        <v>75</v>
      </c>
      <c r="K71" s="95">
        <f>'2024 E Draft'!K71+HighlandBudget!K68</f>
        <v>75</v>
      </c>
      <c r="L71" s="95">
        <f>'2024 E Draft'!L71+HighlandBudget!L68</f>
        <v>75</v>
      </c>
      <c r="M71" s="95">
        <f>'2024 E Draft'!M71+HighlandBudget!M68</f>
        <v>50</v>
      </c>
      <c r="N71" s="95">
        <f t="shared" si="14"/>
        <v>2250</v>
      </c>
      <c r="O71" s="93"/>
      <c r="P71" s="98"/>
    </row>
    <row r="72" spans="1:16" ht="14.25" customHeight="1">
      <c r="A72" s="7" t="s">
        <v>94</v>
      </c>
      <c r="B72" s="95">
        <f>'2024 E Draft'!B72+HighlandBudget!B69</f>
        <v>6400</v>
      </c>
      <c r="C72" s="95">
        <f>'2024 E Draft'!C72+HighlandBudget!C69</f>
        <v>200</v>
      </c>
      <c r="D72" s="95">
        <f>'2024 E Draft'!D72+HighlandBudget!D69</f>
        <v>200</v>
      </c>
      <c r="E72" s="95">
        <f>'2024 E Draft'!E72+HighlandBudget!E69</f>
        <v>200</v>
      </c>
      <c r="F72" s="95">
        <f>'2024 E Draft'!F72+HighlandBudget!F69</f>
        <v>200</v>
      </c>
      <c r="G72" s="95">
        <f>'2024 E Draft'!G72+HighlandBudget!G69</f>
        <v>200</v>
      </c>
      <c r="H72" s="95">
        <f>'2024 E Draft'!H72+HighlandBudget!H69</f>
        <v>200</v>
      </c>
      <c r="I72" s="95">
        <f>'2024 E Draft'!I72+HighlandBudget!I69</f>
        <v>200</v>
      </c>
      <c r="J72" s="95">
        <f>'2024 E Draft'!J72+HighlandBudget!J69</f>
        <v>200</v>
      </c>
      <c r="K72" s="95">
        <f>'2024 E Draft'!K72+HighlandBudget!K69</f>
        <v>200</v>
      </c>
      <c r="L72" s="95">
        <f>'2024 E Draft'!L72+HighlandBudget!L69</f>
        <v>200</v>
      </c>
      <c r="M72" s="95">
        <f>'2024 E Draft'!M72+HighlandBudget!M69</f>
        <v>200</v>
      </c>
      <c r="N72" s="95">
        <f t="shared" si="14"/>
        <v>8600</v>
      </c>
      <c r="O72" s="93"/>
      <c r="P72" s="98"/>
    </row>
    <row r="73" spans="1:16" ht="14.25" customHeight="1">
      <c r="A73" s="7" t="s">
        <v>224</v>
      </c>
      <c r="B73" s="95">
        <f>'2024 E Draft'!B73</f>
        <v>3000</v>
      </c>
      <c r="C73" s="95">
        <f>'2024 E Draft'!C73</f>
        <v>0</v>
      </c>
      <c r="D73" s="95">
        <f>'2024 E Draft'!D73</f>
        <v>0</v>
      </c>
      <c r="E73" s="95">
        <f>'2024 E Draft'!E73</f>
        <v>0</v>
      </c>
      <c r="F73" s="95">
        <f>'2024 E Draft'!F73</f>
        <v>0</v>
      </c>
      <c r="G73" s="95">
        <f>'2024 E Draft'!G73</f>
        <v>0</v>
      </c>
      <c r="H73" s="95">
        <f>'2024 E Draft'!H73</f>
        <v>0</v>
      </c>
      <c r="I73" s="95">
        <f>'2024 E Draft'!I73</f>
        <v>0</v>
      </c>
      <c r="J73" s="95">
        <f>'2024 E Draft'!J73</f>
        <v>0</v>
      </c>
      <c r="K73" s="95">
        <f>'2024 E Draft'!K73</f>
        <v>0</v>
      </c>
      <c r="L73" s="95">
        <f>'2024 E Draft'!L73</f>
        <v>0</v>
      </c>
      <c r="M73" s="95">
        <f>'2024 E Draft'!M73</f>
        <v>0</v>
      </c>
      <c r="N73" s="95">
        <f t="shared" si="14"/>
        <v>3000</v>
      </c>
      <c r="O73" s="93"/>
      <c r="P73" s="98"/>
    </row>
    <row r="74" spans="1:16" ht="14.25" customHeight="1">
      <c r="A74" s="7" t="s">
        <v>96</v>
      </c>
      <c r="B74" s="95">
        <f>'2024 E Draft'!B74+HighlandBudget!B70</f>
        <v>1300</v>
      </c>
      <c r="C74" s="95">
        <f>'2024 E Draft'!C74+HighlandBudget!C70</f>
        <v>1300</v>
      </c>
      <c r="D74" s="95">
        <f>'2024 E Draft'!D74+HighlandBudget!D70</f>
        <v>950</v>
      </c>
      <c r="E74" s="95">
        <f>'2024 E Draft'!E74+HighlandBudget!E70</f>
        <v>800</v>
      </c>
      <c r="F74" s="95">
        <f>'2024 E Draft'!F74+HighlandBudget!F70</f>
        <v>800</v>
      </c>
      <c r="G74" s="95">
        <f>'2024 E Draft'!G74+HighlandBudget!G70</f>
        <v>800</v>
      </c>
      <c r="H74" s="95">
        <f>'2024 E Draft'!H74+HighlandBudget!H70</f>
        <v>800</v>
      </c>
      <c r="I74" s="95">
        <f>'2024 E Draft'!I74+HighlandBudget!I70</f>
        <v>800</v>
      </c>
      <c r="J74" s="95">
        <f>'2024 E Draft'!J74+HighlandBudget!J70</f>
        <v>800</v>
      </c>
      <c r="K74" s="95">
        <f>'2024 E Draft'!K74+HighlandBudget!K70</f>
        <v>800</v>
      </c>
      <c r="L74" s="95">
        <f>'2024 E Draft'!L74+HighlandBudget!L70</f>
        <v>520</v>
      </c>
      <c r="M74" s="95">
        <f>'2024 E Draft'!M74+HighlandBudget!M70</f>
        <v>520</v>
      </c>
      <c r="N74" s="95">
        <f t="shared" si="14"/>
        <v>10190</v>
      </c>
      <c r="O74" s="93"/>
      <c r="P74" s="98"/>
    </row>
    <row r="75" spans="1:16" ht="14.25" customHeight="1">
      <c r="A75" s="7" t="s">
        <v>97</v>
      </c>
      <c r="B75" s="95">
        <f>'2024 E Draft'!B75+HighlandBudget!B71</f>
        <v>3000</v>
      </c>
      <c r="C75" s="95">
        <f>'2024 E Draft'!C75+HighlandBudget!C71</f>
        <v>3000</v>
      </c>
      <c r="D75" s="95">
        <f>'2024 E Draft'!D75+HighlandBudget!D71</f>
        <v>3000</v>
      </c>
      <c r="E75" s="95">
        <f>'2024 E Draft'!E75+HighlandBudget!E71</f>
        <v>3000</v>
      </c>
      <c r="F75" s="95">
        <f>'2024 E Draft'!F75+HighlandBudget!F71</f>
        <v>3000</v>
      </c>
      <c r="G75" s="95">
        <f>'2024 E Draft'!G75+HighlandBudget!G71</f>
        <v>3000</v>
      </c>
      <c r="H75" s="95">
        <f>'2024 E Draft'!H75+HighlandBudget!H71</f>
        <v>3000</v>
      </c>
      <c r="I75" s="95">
        <f>'2024 E Draft'!I75+HighlandBudget!I71</f>
        <v>3000</v>
      </c>
      <c r="J75" s="95">
        <f>'2024 E Draft'!J75+HighlandBudget!J71</f>
        <v>3000</v>
      </c>
      <c r="K75" s="95">
        <f>'2024 E Draft'!K75+HighlandBudget!K71</f>
        <v>3000</v>
      </c>
      <c r="L75" s="95">
        <f>'2024 E Draft'!L75+HighlandBudget!L71</f>
        <v>3000</v>
      </c>
      <c r="M75" s="95">
        <f>'2024 E Draft'!M75+HighlandBudget!M71</f>
        <v>3000</v>
      </c>
      <c r="N75" s="95">
        <f t="shared" si="14"/>
        <v>36000</v>
      </c>
      <c r="O75" s="93"/>
      <c r="P75" s="98"/>
    </row>
    <row r="76" spans="1:16" ht="14.25" customHeight="1">
      <c r="A76" s="7" t="s">
        <v>98</v>
      </c>
      <c r="B76" s="95">
        <f>'2024 E Draft'!B76+HighlandBudget!B72</f>
        <v>100</v>
      </c>
      <c r="C76" s="95">
        <f>'2024 E Draft'!C76+HighlandBudget!C72</f>
        <v>0</v>
      </c>
      <c r="D76" s="95">
        <f>'2024 E Draft'!D76+HighlandBudget!D72</f>
        <v>0</v>
      </c>
      <c r="E76" s="95">
        <f>'2024 E Draft'!E76+HighlandBudget!E72</f>
        <v>0</v>
      </c>
      <c r="F76" s="95">
        <f>'2024 E Draft'!F76+HighlandBudget!F72</f>
        <v>0</v>
      </c>
      <c r="G76" s="95">
        <f>'2024 E Draft'!G76+HighlandBudget!G72</f>
        <v>250</v>
      </c>
      <c r="H76" s="95">
        <f>'2024 E Draft'!H76+HighlandBudget!H72</f>
        <v>0</v>
      </c>
      <c r="I76" s="95">
        <f>'2024 E Draft'!I76+HighlandBudget!I72</f>
        <v>0</v>
      </c>
      <c r="J76" s="95">
        <f>'2024 E Draft'!J76+HighlandBudget!J72</f>
        <v>0</v>
      </c>
      <c r="K76" s="95">
        <f>'2024 E Draft'!K76+HighlandBudget!K72</f>
        <v>0</v>
      </c>
      <c r="L76" s="95">
        <f>'2024 E Draft'!L76+HighlandBudget!L72</f>
        <v>0</v>
      </c>
      <c r="M76" s="95">
        <f>'2024 E Draft'!M76+HighlandBudget!M72</f>
        <v>0</v>
      </c>
      <c r="N76" s="95">
        <f t="shared" si="14"/>
        <v>350</v>
      </c>
      <c r="O76" s="93"/>
      <c r="P76" s="98"/>
    </row>
    <row r="77" spans="1:16" ht="14.25" customHeight="1">
      <c r="A77" s="7" t="s">
        <v>99</v>
      </c>
      <c r="B77" s="95">
        <f>'2024 E Draft'!B77+HighlandBudget!B73</f>
        <v>1350</v>
      </c>
      <c r="C77" s="95">
        <f>'2024 E Draft'!C77+HighlandBudget!C73</f>
        <v>350</v>
      </c>
      <c r="D77" s="95">
        <f>'2024 E Draft'!D77+HighlandBudget!D73</f>
        <v>350</v>
      </c>
      <c r="E77" s="95">
        <f>'2024 E Draft'!E77+HighlandBudget!E73</f>
        <v>350</v>
      </c>
      <c r="F77" s="95">
        <f>'2024 E Draft'!F77+HighlandBudget!F73</f>
        <v>350</v>
      </c>
      <c r="G77" s="95">
        <f>'2024 E Draft'!G77+HighlandBudget!G73</f>
        <v>350</v>
      </c>
      <c r="H77" s="95">
        <f>'2024 E Draft'!H77+HighlandBudget!H73</f>
        <v>350</v>
      </c>
      <c r="I77" s="95">
        <f>'2024 E Draft'!I77+HighlandBudget!I73</f>
        <v>350</v>
      </c>
      <c r="J77" s="95">
        <f>'2024 E Draft'!J77+HighlandBudget!J73</f>
        <v>350</v>
      </c>
      <c r="K77" s="95">
        <f>'2024 E Draft'!K77+HighlandBudget!K73</f>
        <v>350</v>
      </c>
      <c r="L77" s="95">
        <f>'2024 E Draft'!L77+HighlandBudget!L73</f>
        <v>350</v>
      </c>
      <c r="M77" s="95">
        <f>'2024 E Draft'!M77+HighlandBudget!M73</f>
        <v>350</v>
      </c>
      <c r="N77" s="95">
        <f t="shared" si="14"/>
        <v>5200</v>
      </c>
      <c r="O77" s="93"/>
      <c r="P77" s="98"/>
    </row>
    <row r="78" spans="1:16" ht="14.25" customHeight="1">
      <c r="A78" s="7" t="s">
        <v>101</v>
      </c>
      <c r="B78" s="95">
        <f>'2024 E Draft'!B78+HighlandBudget!B74</f>
        <v>450</v>
      </c>
      <c r="C78" s="95">
        <f>'2024 E Draft'!C78+HighlandBudget!C74</f>
        <v>450</v>
      </c>
      <c r="D78" s="95">
        <f>'2024 E Draft'!D78+HighlandBudget!D74</f>
        <v>450</v>
      </c>
      <c r="E78" s="95">
        <f>'2024 E Draft'!E78+HighlandBudget!E74</f>
        <v>450</v>
      </c>
      <c r="F78" s="95">
        <f>'2024 E Draft'!F78+HighlandBudget!F74</f>
        <v>450</v>
      </c>
      <c r="G78" s="95">
        <f>'2024 E Draft'!G78+HighlandBudget!G74</f>
        <v>450</v>
      </c>
      <c r="H78" s="95">
        <f>'2024 E Draft'!H78+HighlandBudget!H74</f>
        <v>450</v>
      </c>
      <c r="I78" s="95">
        <f>'2024 E Draft'!I78+HighlandBudget!I74</f>
        <v>450</v>
      </c>
      <c r="J78" s="95">
        <f>'2024 E Draft'!J78+HighlandBudget!J74</f>
        <v>450</v>
      </c>
      <c r="K78" s="95">
        <f>'2024 E Draft'!K78+HighlandBudget!K74</f>
        <v>450</v>
      </c>
      <c r="L78" s="95">
        <f>'2024 E Draft'!L78+HighlandBudget!L74</f>
        <v>450</v>
      </c>
      <c r="M78" s="95">
        <f>'2024 E Draft'!M78+HighlandBudget!M74</f>
        <v>450</v>
      </c>
      <c r="N78" s="95">
        <f t="shared" si="14"/>
        <v>5400</v>
      </c>
      <c r="O78" s="93"/>
      <c r="P78" s="98"/>
    </row>
    <row r="79" spans="1:16" ht="14.25" customHeight="1">
      <c r="A79" s="7" t="s">
        <v>102</v>
      </c>
      <c r="B79" s="95">
        <f>'2024 E Draft'!B79+HighlandBudget!B75</f>
        <v>0</v>
      </c>
      <c r="C79" s="95">
        <f>'2024 E Draft'!C79+HighlandBudget!C75</f>
        <v>0</v>
      </c>
      <c r="D79" s="95">
        <f>'2024 E Draft'!D79+HighlandBudget!D75</f>
        <v>0</v>
      </c>
      <c r="E79" s="95">
        <f>'2024 E Draft'!E79+HighlandBudget!E75</f>
        <v>0</v>
      </c>
      <c r="F79" s="95">
        <f>'2024 E Draft'!F79+HighlandBudget!F75</f>
        <v>0</v>
      </c>
      <c r="G79" s="95">
        <f>'2024 E Draft'!G79+HighlandBudget!G75</f>
        <v>7000</v>
      </c>
      <c r="H79" s="95">
        <f>'2024 E Draft'!H79+HighlandBudget!H75</f>
        <v>0</v>
      </c>
      <c r="I79" s="95">
        <f>'2024 E Draft'!I79+HighlandBudget!I75</f>
        <v>0</v>
      </c>
      <c r="J79" s="95">
        <f>'2024 E Draft'!J79+HighlandBudget!J75</f>
        <v>0</v>
      </c>
      <c r="K79" s="95">
        <f>'2024 E Draft'!K79+HighlandBudget!K75</f>
        <v>0</v>
      </c>
      <c r="L79" s="95">
        <f>'2024 E Draft'!L79+HighlandBudget!L75</f>
        <v>0</v>
      </c>
      <c r="M79" s="95">
        <f>'2024 E Draft'!M79+HighlandBudget!M75</f>
        <v>0</v>
      </c>
      <c r="N79" s="95">
        <f t="shared" si="14"/>
        <v>7000</v>
      </c>
      <c r="O79" s="93"/>
      <c r="P79" s="98"/>
    </row>
    <row r="80" spans="1:16" ht="14.25" customHeight="1">
      <c r="A80" s="7"/>
      <c r="B80" s="96">
        <f>'2024 E Draft'!B80+HighlandBudget!B76</f>
        <v>0</v>
      </c>
      <c r="C80" s="96">
        <f>'2024 E Draft'!C80+HighlandBudget!C76</f>
        <v>0</v>
      </c>
      <c r="D80" s="96">
        <f>'2024 E Draft'!D80+HighlandBudget!D76</f>
        <v>0</v>
      </c>
      <c r="E80" s="96">
        <f>'2024 E Draft'!E80+HighlandBudget!E76</f>
        <v>0</v>
      </c>
      <c r="F80" s="96">
        <f>'2024 E Draft'!F80+HighlandBudget!F76</f>
        <v>0</v>
      </c>
      <c r="G80" s="96">
        <f>'2024 E Draft'!G80+HighlandBudget!G76</f>
        <v>0</v>
      </c>
      <c r="H80" s="96">
        <f>'2024 E Draft'!H80+HighlandBudget!H76</f>
        <v>0</v>
      </c>
      <c r="I80" s="96">
        <f>'2024 E Draft'!I80+HighlandBudget!I76</f>
        <v>0</v>
      </c>
      <c r="J80" s="96">
        <f>'2024 E Draft'!J80+HighlandBudget!J76</f>
        <v>0</v>
      </c>
      <c r="K80" s="96">
        <f>'2024 E Draft'!K80+HighlandBudget!K76</f>
        <v>0</v>
      </c>
      <c r="L80" s="96">
        <f>'2024 E Draft'!L80+HighlandBudget!L76</f>
        <v>0</v>
      </c>
      <c r="M80" s="96">
        <f>'2024 E Draft'!M80+HighlandBudget!M76</f>
        <v>0</v>
      </c>
      <c r="N80" s="96">
        <f t="shared" si="14"/>
        <v>0</v>
      </c>
      <c r="O80" s="93"/>
    </row>
    <row r="81" spans="1:16 16384:16384" ht="14.25" customHeight="1">
      <c r="A81" s="7" t="s">
        <v>104</v>
      </c>
      <c r="B81" s="95">
        <f t="shared" ref="B81:M81" si="15">SUM(B67:B80)</f>
        <v>21372</v>
      </c>
      <c r="C81" s="95">
        <f t="shared" si="15"/>
        <v>9947</v>
      </c>
      <c r="D81" s="95">
        <f t="shared" si="15"/>
        <v>9597</v>
      </c>
      <c r="E81" s="95">
        <f t="shared" si="15"/>
        <v>9447</v>
      </c>
      <c r="F81" s="95">
        <f t="shared" si="15"/>
        <v>19447</v>
      </c>
      <c r="G81" s="95">
        <f t="shared" si="15"/>
        <v>16822</v>
      </c>
      <c r="H81" s="95">
        <f t="shared" si="15"/>
        <v>9447</v>
      </c>
      <c r="I81" s="95">
        <f t="shared" si="15"/>
        <v>9572</v>
      </c>
      <c r="J81" s="95">
        <f t="shared" si="15"/>
        <v>9447</v>
      </c>
      <c r="K81" s="95">
        <f t="shared" si="15"/>
        <v>9447</v>
      </c>
      <c r="L81" s="95">
        <f t="shared" si="15"/>
        <v>9167</v>
      </c>
      <c r="M81" s="95">
        <f t="shared" si="15"/>
        <v>9142</v>
      </c>
      <c r="N81" s="95">
        <f t="shared" si="14"/>
        <v>142854</v>
      </c>
      <c r="O81" s="93"/>
      <c r="P81" s="98"/>
    </row>
    <row r="82" spans="1:16 16384:16384" ht="14.25" customHeight="1">
      <c r="A82" s="7" t="s">
        <v>105</v>
      </c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3"/>
    </row>
    <row r="83" spans="1:16 16384:16384" ht="14.25" customHeight="1">
      <c r="A83" s="7" t="s">
        <v>228</v>
      </c>
      <c r="B83" s="95">
        <f>'2024 E Draft'!B83</f>
        <v>0</v>
      </c>
      <c r="C83" s="95">
        <f>'2024 E Draft'!C83</f>
        <v>0</v>
      </c>
      <c r="D83" s="95">
        <f>'2024 E Draft'!D83</f>
        <v>0</v>
      </c>
      <c r="E83" s="95">
        <f>'2024 E Draft'!E83</f>
        <v>0</v>
      </c>
      <c r="F83" s="95">
        <f>'2024 E Draft'!F83</f>
        <v>0</v>
      </c>
      <c r="G83" s="95">
        <f>'2024 E Draft'!G83</f>
        <v>0</v>
      </c>
      <c r="H83" s="95">
        <f>'2024 E Draft'!H83</f>
        <v>0</v>
      </c>
      <c r="I83" s="95">
        <f>'2024 E Draft'!I83</f>
        <v>0</v>
      </c>
      <c r="J83" s="95">
        <f>'2024 E Draft'!J83</f>
        <v>0</v>
      </c>
      <c r="K83" s="95">
        <f>'2024 E Draft'!K83</f>
        <v>0</v>
      </c>
      <c r="L83" s="95">
        <f>'2024 E Draft'!L83</f>
        <v>0</v>
      </c>
      <c r="M83" s="95">
        <f>'2024 E Draft'!M83</f>
        <v>40000</v>
      </c>
      <c r="N83" s="95">
        <f>'2024 E Draft'!N83</f>
        <v>40000</v>
      </c>
      <c r="O83" s="93"/>
      <c r="XFD83" s="95">
        <f>'2024 E Draft'!XFD83</f>
        <v>0</v>
      </c>
    </row>
    <row r="84" spans="1:16 16384:16384" ht="14.25" customHeight="1">
      <c r="A84" s="7" t="s">
        <v>106</v>
      </c>
      <c r="B84" s="95">
        <f>'2024 E Draft'!B84+HighlandBudget!B79</f>
        <v>8500</v>
      </c>
      <c r="C84" s="95">
        <f>'2024 E Draft'!C84+HighlandBudget!C79</f>
        <v>8500</v>
      </c>
      <c r="D84" s="95">
        <f>'2024 E Draft'!D84+HighlandBudget!D79</f>
        <v>8500</v>
      </c>
      <c r="E84" s="95">
        <f>'2024 E Draft'!E84+HighlandBudget!E79</f>
        <v>8500</v>
      </c>
      <c r="F84" s="95">
        <f>'2024 E Draft'!F84+HighlandBudget!F79</f>
        <v>8500</v>
      </c>
      <c r="G84" s="95">
        <f>'2024 E Draft'!G84+HighlandBudget!G79</f>
        <v>8500</v>
      </c>
      <c r="H84" s="95">
        <f>'2024 E Draft'!H84+HighlandBudget!H79</f>
        <v>8500</v>
      </c>
      <c r="I84" s="95">
        <f>'2024 E Draft'!I84+HighlandBudget!I79</f>
        <v>8500</v>
      </c>
      <c r="J84" s="95">
        <f>'2024 E Draft'!J84+HighlandBudget!J79</f>
        <v>8500</v>
      </c>
      <c r="K84" s="95">
        <f>'2024 E Draft'!K84+HighlandBudget!K79</f>
        <v>8500</v>
      </c>
      <c r="L84" s="95">
        <f>'2024 E Draft'!L84+HighlandBudget!L79</f>
        <v>8500</v>
      </c>
      <c r="M84" s="95">
        <f>'2024 E Draft'!M84+HighlandBudget!M79</f>
        <v>8500</v>
      </c>
      <c r="N84" s="95">
        <f t="shared" ref="N84:N93" si="16">SUM(B84:M84)</f>
        <v>102000</v>
      </c>
      <c r="O84" s="93"/>
    </row>
    <row r="85" spans="1:16 16384:16384" ht="14.25" customHeight="1">
      <c r="A85" s="7" t="s">
        <v>107</v>
      </c>
      <c r="B85" s="95">
        <f>'2024 E Draft'!B85+HighlandBudget!B80</f>
        <v>3000</v>
      </c>
      <c r="C85" s="95">
        <f>'2024 E Draft'!C85+HighlandBudget!C80</f>
        <v>3000</v>
      </c>
      <c r="D85" s="95">
        <f>'2024 E Draft'!D85+HighlandBudget!D80</f>
        <v>3000</v>
      </c>
      <c r="E85" s="95">
        <f>'2024 E Draft'!E85+HighlandBudget!E80</f>
        <v>3000</v>
      </c>
      <c r="F85" s="95">
        <f>'2024 E Draft'!F85+HighlandBudget!F80</f>
        <v>3000</v>
      </c>
      <c r="G85" s="95">
        <f>'2024 E Draft'!G85+HighlandBudget!G80</f>
        <v>3000</v>
      </c>
      <c r="H85" s="95">
        <f>'2024 E Draft'!H85+HighlandBudget!H80</f>
        <v>3000</v>
      </c>
      <c r="I85" s="95">
        <f>'2024 E Draft'!I85+HighlandBudget!I80</f>
        <v>3000</v>
      </c>
      <c r="J85" s="95">
        <f>'2024 E Draft'!J85+HighlandBudget!J80</f>
        <v>3000</v>
      </c>
      <c r="K85" s="95">
        <f>'2024 E Draft'!K85+HighlandBudget!K80</f>
        <v>3000</v>
      </c>
      <c r="L85" s="95">
        <f>'2024 E Draft'!L85+HighlandBudget!L80</f>
        <v>3000</v>
      </c>
      <c r="M85" s="95">
        <f>'2024 E Draft'!M85+HighlandBudget!M80</f>
        <v>3000</v>
      </c>
      <c r="N85" s="95">
        <f t="shared" si="16"/>
        <v>36000</v>
      </c>
      <c r="O85" s="93"/>
    </row>
    <row r="86" spans="1:16 16384:16384" ht="14.25" customHeight="1">
      <c r="A86" s="101" t="s">
        <v>108</v>
      </c>
      <c r="B86" s="95">
        <f>'2024 E Draft'!B86+HighlandBudget!B81</f>
        <v>15800</v>
      </c>
      <c r="C86" s="95">
        <f>'2024 E Draft'!C86+HighlandBudget!C81</f>
        <v>800</v>
      </c>
      <c r="D86" s="95">
        <f>'2024 E Draft'!D86+HighlandBudget!D81</f>
        <v>800</v>
      </c>
      <c r="E86" s="95">
        <f>'2024 E Draft'!E86+HighlandBudget!E81</f>
        <v>5000</v>
      </c>
      <c r="F86" s="95">
        <f>'2024 E Draft'!F86+HighlandBudget!F81</f>
        <v>2200</v>
      </c>
      <c r="G86" s="95">
        <f>'2024 E Draft'!G86+HighlandBudget!G81</f>
        <v>600</v>
      </c>
      <c r="H86" s="95">
        <f>'2024 E Draft'!H86+HighlandBudget!H81</f>
        <v>2100</v>
      </c>
      <c r="I86" s="95">
        <f>'2024 E Draft'!I86+HighlandBudget!I81</f>
        <v>600</v>
      </c>
      <c r="J86" s="95">
        <f>'2024 E Draft'!J86+HighlandBudget!J81</f>
        <v>600</v>
      </c>
      <c r="K86" s="95">
        <f>'2024 E Draft'!K86+HighlandBudget!K81</f>
        <v>1100</v>
      </c>
      <c r="L86" s="95">
        <f>'2024 E Draft'!L86+HighlandBudget!L81</f>
        <v>600</v>
      </c>
      <c r="M86" s="95">
        <f>'2024 E Draft'!M86+HighlandBudget!M81</f>
        <v>600</v>
      </c>
      <c r="N86" s="95">
        <f t="shared" si="16"/>
        <v>30800</v>
      </c>
      <c r="O86" s="93"/>
    </row>
    <row r="87" spans="1:16 16384:16384" ht="14.25" customHeight="1">
      <c r="A87" s="7" t="s">
        <v>110</v>
      </c>
      <c r="B87" s="95">
        <f>'2024 E Draft'!B87+HighlandBudget!B82</f>
        <v>2196</v>
      </c>
      <c r="C87" s="95">
        <f>'2024 E Draft'!C87+HighlandBudget!C82</f>
        <v>2196</v>
      </c>
      <c r="D87" s="95">
        <f>'2024 E Draft'!D87+HighlandBudget!D82</f>
        <v>2196</v>
      </c>
      <c r="E87" s="95">
        <f>'2024 E Draft'!E87+HighlandBudget!E82</f>
        <v>2196</v>
      </c>
      <c r="F87" s="95">
        <f>'2024 E Draft'!F87+HighlandBudget!F82</f>
        <v>2196</v>
      </c>
      <c r="G87" s="95">
        <f>'2024 E Draft'!G87+HighlandBudget!G82</f>
        <v>2196</v>
      </c>
      <c r="H87" s="95">
        <f>'2024 E Draft'!H87+HighlandBudget!H82</f>
        <v>2196</v>
      </c>
      <c r="I87" s="95">
        <f>'2024 E Draft'!I87+HighlandBudget!I82</f>
        <v>2196</v>
      </c>
      <c r="J87" s="95">
        <f>'2024 E Draft'!J87+HighlandBudget!J82</f>
        <v>2196</v>
      </c>
      <c r="K87" s="95">
        <f>'2024 E Draft'!K87+HighlandBudget!K82</f>
        <v>2196</v>
      </c>
      <c r="L87" s="95">
        <f>'2024 E Draft'!L87+HighlandBudget!L82</f>
        <v>2196</v>
      </c>
      <c r="M87" s="95">
        <f>'2024 E Draft'!M87+HighlandBudget!M82</f>
        <v>2196</v>
      </c>
      <c r="N87" s="95">
        <f t="shared" si="16"/>
        <v>26352</v>
      </c>
      <c r="O87" s="93"/>
    </row>
    <row r="88" spans="1:16 16384:16384" ht="14.25" customHeight="1">
      <c r="A88" s="7" t="s">
        <v>111</v>
      </c>
      <c r="B88" s="95">
        <f>'2024 E Draft'!B88+HighlandBudget!B83</f>
        <v>29</v>
      </c>
      <c r="C88" s="95">
        <f>'2024 E Draft'!C88+HighlandBudget!C83</f>
        <v>29</v>
      </c>
      <c r="D88" s="95">
        <f>'2024 E Draft'!D88+HighlandBudget!D83</f>
        <v>29</v>
      </c>
      <c r="E88" s="95">
        <f>'2024 E Draft'!E88+HighlandBudget!E83</f>
        <v>29</v>
      </c>
      <c r="F88" s="95">
        <f>'2024 E Draft'!F88+HighlandBudget!F83</f>
        <v>29</v>
      </c>
      <c r="G88" s="95">
        <f>'2024 E Draft'!G88+HighlandBudget!G83</f>
        <v>29</v>
      </c>
      <c r="H88" s="95">
        <f>'2024 E Draft'!H88+HighlandBudget!H83</f>
        <v>29</v>
      </c>
      <c r="I88" s="95">
        <f>'2024 E Draft'!I88+HighlandBudget!I83</f>
        <v>29</v>
      </c>
      <c r="J88" s="95">
        <f>'2024 E Draft'!J88+HighlandBudget!J83</f>
        <v>29</v>
      </c>
      <c r="K88" s="95">
        <f>'2024 E Draft'!K88+HighlandBudget!K83</f>
        <v>29</v>
      </c>
      <c r="L88" s="95">
        <f>'2024 E Draft'!L88+HighlandBudget!L83</f>
        <v>29</v>
      </c>
      <c r="M88" s="95">
        <f>'2024 E Draft'!M88+HighlandBudget!M83</f>
        <v>29</v>
      </c>
      <c r="N88" s="95">
        <f t="shared" si="16"/>
        <v>348</v>
      </c>
      <c r="O88" s="93"/>
    </row>
    <row r="89" spans="1:16 16384:16384" ht="14.25" customHeight="1">
      <c r="A89" s="7" t="s">
        <v>112</v>
      </c>
      <c r="B89" s="95">
        <f>'2024 E Draft'!B89+HighlandBudget!B84</f>
        <v>300</v>
      </c>
      <c r="C89" s="95">
        <f>'2024 E Draft'!C89+HighlandBudget!C84</f>
        <v>300</v>
      </c>
      <c r="D89" s="95">
        <f>'2024 E Draft'!D89+HighlandBudget!D84</f>
        <v>300</v>
      </c>
      <c r="E89" s="95">
        <f>'2024 E Draft'!E89+HighlandBudget!E84</f>
        <v>300</v>
      </c>
      <c r="F89" s="95">
        <f>'2024 E Draft'!F89+HighlandBudget!F84</f>
        <v>300</v>
      </c>
      <c r="G89" s="95">
        <f>'2024 E Draft'!G89+HighlandBudget!G84</f>
        <v>300</v>
      </c>
      <c r="H89" s="95">
        <f>'2024 E Draft'!H89+HighlandBudget!H84</f>
        <v>300</v>
      </c>
      <c r="I89" s="95">
        <f>'2024 E Draft'!I89+HighlandBudget!I84</f>
        <v>300</v>
      </c>
      <c r="J89" s="95">
        <f>'2024 E Draft'!J89+HighlandBudget!J84</f>
        <v>300</v>
      </c>
      <c r="K89" s="95">
        <f>'2024 E Draft'!K89+HighlandBudget!K84</f>
        <v>300</v>
      </c>
      <c r="L89" s="95">
        <f>'2024 E Draft'!L89+HighlandBudget!L84</f>
        <v>300</v>
      </c>
      <c r="M89" s="95">
        <f>'2024 E Draft'!M89+HighlandBudget!M84</f>
        <v>300</v>
      </c>
      <c r="N89" s="95">
        <f t="shared" si="16"/>
        <v>3600</v>
      </c>
      <c r="O89" s="93"/>
    </row>
    <row r="90" spans="1:16 16384:16384" ht="14.25" customHeight="1">
      <c r="A90" s="7" t="s">
        <v>113</v>
      </c>
      <c r="B90" s="95">
        <f>'2024 E Draft'!B90+HighlandBudget!B85</f>
        <v>0</v>
      </c>
      <c r="C90" s="95">
        <f>'2024 E Draft'!C90+HighlandBudget!C85</f>
        <v>0</v>
      </c>
      <c r="D90" s="95">
        <f>'2024 E Draft'!D90+HighlandBudget!D85</f>
        <v>275</v>
      </c>
      <c r="E90" s="95">
        <f>'2024 E Draft'!E90+HighlandBudget!E85</f>
        <v>0</v>
      </c>
      <c r="F90" s="95">
        <f>'2024 E Draft'!F90+HighlandBudget!F85</f>
        <v>0</v>
      </c>
      <c r="G90" s="95">
        <f>'2024 E Draft'!G90+HighlandBudget!G85</f>
        <v>275</v>
      </c>
      <c r="H90" s="95">
        <f>'2024 E Draft'!H90+HighlandBudget!H85</f>
        <v>0</v>
      </c>
      <c r="I90" s="95">
        <f>'2024 E Draft'!I90+HighlandBudget!I85</f>
        <v>0</v>
      </c>
      <c r="J90" s="95">
        <f>'2024 E Draft'!J90+HighlandBudget!J85</f>
        <v>275</v>
      </c>
      <c r="K90" s="95">
        <f>'2024 E Draft'!K90+HighlandBudget!K85</f>
        <v>0</v>
      </c>
      <c r="L90" s="95">
        <f>'2024 E Draft'!L90+HighlandBudget!L85</f>
        <v>0</v>
      </c>
      <c r="M90" s="95">
        <f>'2024 E Draft'!M90+HighlandBudget!M85</f>
        <v>275</v>
      </c>
      <c r="N90" s="95">
        <f t="shared" si="16"/>
        <v>1100</v>
      </c>
      <c r="O90" s="93"/>
    </row>
    <row r="91" spans="1:16 16384:16384" ht="14.25" customHeight="1">
      <c r="A91" s="7" t="s">
        <v>114</v>
      </c>
      <c r="B91" s="95">
        <f>'2024 E Draft'!B91+HighlandBudget!B86</f>
        <v>100</v>
      </c>
      <c r="C91" s="95">
        <f>'2024 E Draft'!C91+HighlandBudget!C86</f>
        <v>100</v>
      </c>
      <c r="D91" s="95">
        <f>'2024 E Draft'!D91+HighlandBudget!D86</f>
        <v>100</v>
      </c>
      <c r="E91" s="95">
        <f>'2024 E Draft'!E91+HighlandBudget!E86</f>
        <v>100</v>
      </c>
      <c r="F91" s="95">
        <f>'2024 E Draft'!F91+HighlandBudget!F86</f>
        <v>100</v>
      </c>
      <c r="G91" s="95">
        <f>'2024 E Draft'!G91+HighlandBudget!G86</f>
        <v>100</v>
      </c>
      <c r="H91" s="95">
        <f>'2024 E Draft'!H91+HighlandBudget!H86</f>
        <v>100</v>
      </c>
      <c r="I91" s="95">
        <f>'2024 E Draft'!I91+HighlandBudget!I86</f>
        <v>100</v>
      </c>
      <c r="J91" s="95">
        <f>'2024 E Draft'!J91+HighlandBudget!J86</f>
        <v>100</v>
      </c>
      <c r="K91" s="95">
        <f>'2024 E Draft'!K91+HighlandBudget!K86</f>
        <v>100</v>
      </c>
      <c r="L91" s="95">
        <f>'2024 E Draft'!L91+HighlandBudget!L86</f>
        <v>100</v>
      </c>
      <c r="M91" s="95">
        <f>'2024 E Draft'!M91+HighlandBudget!M86</f>
        <v>100</v>
      </c>
      <c r="N91" s="95">
        <f t="shared" si="16"/>
        <v>1200</v>
      </c>
      <c r="O91" s="93"/>
    </row>
    <row r="92" spans="1:16 16384:16384" ht="14.25" customHeight="1">
      <c r="A92" s="7" t="s">
        <v>115</v>
      </c>
      <c r="B92" s="96">
        <f>'2024 E Draft'!B92+HighlandBudget!B87</f>
        <v>200</v>
      </c>
      <c r="C92" s="96">
        <f>'2024 E Draft'!C92+HighlandBudget!C87</f>
        <v>200</v>
      </c>
      <c r="D92" s="96">
        <f>'2024 E Draft'!D92+HighlandBudget!D87</f>
        <v>200</v>
      </c>
      <c r="E92" s="96">
        <f>'2024 E Draft'!E92+HighlandBudget!E87</f>
        <v>200</v>
      </c>
      <c r="F92" s="96">
        <f>'2024 E Draft'!F92+HighlandBudget!F87</f>
        <v>200</v>
      </c>
      <c r="G92" s="96">
        <f>'2024 E Draft'!G92+HighlandBudget!G87</f>
        <v>200</v>
      </c>
      <c r="H92" s="96">
        <f>'2024 E Draft'!H92+HighlandBudget!H87</f>
        <v>200</v>
      </c>
      <c r="I92" s="96">
        <f>'2024 E Draft'!I92+HighlandBudget!I87</f>
        <v>200</v>
      </c>
      <c r="J92" s="96">
        <f>'2024 E Draft'!J92+HighlandBudget!J87</f>
        <v>200</v>
      </c>
      <c r="K92" s="96">
        <f>'2024 E Draft'!K92+HighlandBudget!K87</f>
        <v>200</v>
      </c>
      <c r="L92" s="96">
        <f>'2024 E Draft'!L92+HighlandBudget!L87</f>
        <v>200</v>
      </c>
      <c r="M92" s="96">
        <f>'2024 E Draft'!M92+HighlandBudget!M87</f>
        <v>200</v>
      </c>
      <c r="N92" s="96">
        <f t="shared" si="16"/>
        <v>2400</v>
      </c>
      <c r="O92" s="93"/>
      <c r="P92" s="98"/>
    </row>
    <row r="93" spans="1:16 16384:16384" ht="14.25" customHeight="1">
      <c r="A93" s="7" t="s">
        <v>116</v>
      </c>
      <c r="B93" s="95">
        <f t="shared" ref="B93:M93" si="17">SUM(B83:B92)</f>
        <v>30125</v>
      </c>
      <c r="C93" s="95">
        <f t="shared" si="17"/>
        <v>15125</v>
      </c>
      <c r="D93" s="95">
        <f t="shared" si="17"/>
        <v>15400</v>
      </c>
      <c r="E93" s="95">
        <f t="shared" si="17"/>
        <v>19325</v>
      </c>
      <c r="F93" s="95">
        <f t="shared" si="17"/>
        <v>16525</v>
      </c>
      <c r="G93" s="95">
        <f t="shared" si="17"/>
        <v>15200</v>
      </c>
      <c r="H93" s="95">
        <f t="shared" si="17"/>
        <v>16425</v>
      </c>
      <c r="I93" s="95">
        <f t="shared" si="17"/>
        <v>14925</v>
      </c>
      <c r="J93" s="95">
        <f t="shared" si="17"/>
        <v>15200</v>
      </c>
      <c r="K93" s="95">
        <f t="shared" si="17"/>
        <v>15425</v>
      </c>
      <c r="L93" s="95">
        <f t="shared" si="17"/>
        <v>14925</v>
      </c>
      <c r="M93" s="95">
        <f t="shared" si="17"/>
        <v>55200</v>
      </c>
      <c r="N93" s="95">
        <f t="shared" si="16"/>
        <v>243800</v>
      </c>
      <c r="O93" s="93"/>
    </row>
    <row r="94" spans="1:16 16384:16384" ht="14.25" customHeight="1">
      <c r="A94" s="7" t="s">
        <v>117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3"/>
    </row>
    <row r="95" spans="1:16 16384:16384" ht="14.25" customHeight="1">
      <c r="A95" s="7" t="s">
        <v>118</v>
      </c>
      <c r="B95" s="95">
        <f>'2024 E Draft'!B95+HighlandBudget!B90</f>
        <v>1000</v>
      </c>
      <c r="C95" s="95">
        <f>'2024 E Draft'!C95+HighlandBudget!C90</f>
        <v>1000</v>
      </c>
      <c r="D95" s="95">
        <f>'2024 E Draft'!D95+HighlandBudget!D90</f>
        <v>1000</v>
      </c>
      <c r="E95" s="95">
        <f>'2024 E Draft'!E95+HighlandBudget!E90</f>
        <v>1000</v>
      </c>
      <c r="F95" s="95">
        <f>'2024 E Draft'!F95+HighlandBudget!F90</f>
        <v>1000</v>
      </c>
      <c r="G95" s="95">
        <f>'2024 E Draft'!G95+HighlandBudget!G90</f>
        <v>1000</v>
      </c>
      <c r="H95" s="95">
        <f>'2024 E Draft'!H95+HighlandBudget!H90</f>
        <v>1000</v>
      </c>
      <c r="I95" s="95">
        <f>'2024 E Draft'!I95+HighlandBudget!I90</f>
        <v>1000</v>
      </c>
      <c r="J95" s="95">
        <f>'2024 E Draft'!J95+HighlandBudget!J90</f>
        <v>1000</v>
      </c>
      <c r="K95" s="95">
        <f>'2024 E Draft'!K95+HighlandBudget!K90</f>
        <v>1000</v>
      </c>
      <c r="L95" s="95">
        <f>'2024 E Draft'!L95+HighlandBudget!L90</f>
        <v>1000</v>
      </c>
      <c r="M95" s="95">
        <f>'2024 E Draft'!M95+HighlandBudget!M90</f>
        <v>1000</v>
      </c>
      <c r="N95" s="95">
        <f t="shared" ref="N95:N103" si="18">SUM(B95:M95)</f>
        <v>12000</v>
      </c>
      <c r="O95" s="93"/>
    </row>
    <row r="96" spans="1:16 16384:16384" ht="14.25" customHeight="1">
      <c r="A96" s="7" t="s">
        <v>119</v>
      </c>
      <c r="B96" s="95">
        <f>'2024 E Draft'!B96+HighlandBudget!B91</f>
        <v>1450</v>
      </c>
      <c r="C96" s="95">
        <f>'2024 E Draft'!C96+HighlandBudget!C91</f>
        <v>1450</v>
      </c>
      <c r="D96" s="95">
        <f>'2024 E Draft'!D96+HighlandBudget!D91</f>
        <v>1450</v>
      </c>
      <c r="E96" s="95">
        <f>'2024 E Draft'!E96+HighlandBudget!E91</f>
        <v>1450</v>
      </c>
      <c r="F96" s="95">
        <f>'2024 E Draft'!F96+HighlandBudget!F91</f>
        <v>500</v>
      </c>
      <c r="G96" s="95">
        <f>'2024 E Draft'!G96+HighlandBudget!G91</f>
        <v>500</v>
      </c>
      <c r="H96" s="95">
        <f>'2024 E Draft'!H96+HighlandBudget!H91</f>
        <v>500</v>
      </c>
      <c r="I96" s="95">
        <f>'2024 E Draft'!I96+HighlandBudget!I91</f>
        <v>500</v>
      </c>
      <c r="J96" s="95">
        <f>'2024 E Draft'!J96+HighlandBudget!J91</f>
        <v>500</v>
      </c>
      <c r="K96" s="95">
        <f>'2024 E Draft'!K96+HighlandBudget!K91</f>
        <v>500</v>
      </c>
      <c r="L96" s="95">
        <f>'2024 E Draft'!L96+HighlandBudget!L91</f>
        <v>800</v>
      </c>
      <c r="M96" s="95">
        <f>'2024 E Draft'!M96+HighlandBudget!M91</f>
        <v>1000</v>
      </c>
      <c r="N96" s="95">
        <f t="shared" si="18"/>
        <v>10600</v>
      </c>
      <c r="O96" s="93"/>
    </row>
    <row r="97" spans="1:16" ht="14.25" customHeight="1">
      <c r="A97" s="7" t="s">
        <v>120</v>
      </c>
      <c r="B97" s="95">
        <f>'2024 E Draft'!B97+HighlandBudget!B92</f>
        <v>300</v>
      </c>
      <c r="C97" s="95">
        <f>'2024 E Draft'!C97+HighlandBudget!C92</f>
        <v>300</v>
      </c>
      <c r="D97" s="95">
        <f>'2024 E Draft'!D97+HighlandBudget!D92</f>
        <v>300</v>
      </c>
      <c r="E97" s="95">
        <f>'2024 E Draft'!E97+HighlandBudget!E92</f>
        <v>600</v>
      </c>
      <c r="F97" s="95">
        <f>'2024 E Draft'!F97+HighlandBudget!F92</f>
        <v>600</v>
      </c>
      <c r="G97" s="95">
        <f>'2024 E Draft'!G97+HighlandBudget!G92</f>
        <v>600</v>
      </c>
      <c r="H97" s="95">
        <f>'2024 E Draft'!H97+HighlandBudget!H92</f>
        <v>600</v>
      </c>
      <c r="I97" s="95">
        <f>'2024 E Draft'!I97+HighlandBudget!I92</f>
        <v>600</v>
      </c>
      <c r="J97" s="95">
        <f>'2024 E Draft'!J97+HighlandBudget!J92</f>
        <v>600</v>
      </c>
      <c r="K97" s="95">
        <f>'2024 E Draft'!K97+HighlandBudget!K92</f>
        <v>600</v>
      </c>
      <c r="L97" s="95">
        <f>'2024 E Draft'!L97+HighlandBudget!L92</f>
        <v>300</v>
      </c>
      <c r="M97" s="95">
        <f>'2024 E Draft'!M97+HighlandBudget!M92</f>
        <v>300</v>
      </c>
      <c r="N97" s="95">
        <f t="shared" si="18"/>
        <v>5700</v>
      </c>
      <c r="O97" s="93"/>
    </row>
    <row r="98" spans="1:16" ht="14.25" customHeight="1">
      <c r="A98" s="7" t="s">
        <v>121</v>
      </c>
      <c r="B98" s="95">
        <f>'2024 E Draft'!B98+HighlandBudget!B93</f>
        <v>575</v>
      </c>
      <c r="C98" s="95">
        <f>'2024 E Draft'!C98+HighlandBudget!C93</f>
        <v>575</v>
      </c>
      <c r="D98" s="95">
        <f>'2024 E Draft'!D98+HighlandBudget!D93</f>
        <v>575</v>
      </c>
      <c r="E98" s="95">
        <f>'2024 E Draft'!E98+HighlandBudget!E93</f>
        <v>575</v>
      </c>
      <c r="F98" s="95">
        <f>'2024 E Draft'!F98+HighlandBudget!F93</f>
        <v>575</v>
      </c>
      <c r="G98" s="95">
        <f>'2024 E Draft'!G98+HighlandBudget!G93</f>
        <v>575</v>
      </c>
      <c r="H98" s="95">
        <f>'2024 E Draft'!H98+HighlandBudget!H93</f>
        <v>575</v>
      </c>
      <c r="I98" s="95">
        <f>'2024 E Draft'!I98+HighlandBudget!I93</f>
        <v>575</v>
      </c>
      <c r="J98" s="95">
        <f>'2024 E Draft'!J98+HighlandBudget!J93</f>
        <v>575</v>
      </c>
      <c r="K98" s="95">
        <f>'2024 E Draft'!K98+HighlandBudget!K93</f>
        <v>575</v>
      </c>
      <c r="L98" s="95">
        <f>'2024 E Draft'!L98+HighlandBudget!L93</f>
        <v>575</v>
      </c>
      <c r="M98" s="95">
        <f>'2024 E Draft'!M98+HighlandBudget!M93</f>
        <v>575</v>
      </c>
      <c r="N98" s="95">
        <f t="shared" si="18"/>
        <v>6900</v>
      </c>
      <c r="O98" s="93"/>
    </row>
    <row r="99" spans="1:16" ht="14.25" customHeight="1">
      <c r="A99" s="7" t="s">
        <v>122</v>
      </c>
      <c r="B99" s="95">
        <f>'2024 E Draft'!B99+HighlandBudget!B94</f>
        <v>1635</v>
      </c>
      <c r="C99" s="95">
        <f>'2024 E Draft'!C99+HighlandBudget!C94</f>
        <v>1635</v>
      </c>
      <c r="D99" s="95">
        <f>'2024 E Draft'!D99+HighlandBudget!D94</f>
        <v>1635</v>
      </c>
      <c r="E99" s="95">
        <f>'2024 E Draft'!E99+HighlandBudget!E94</f>
        <v>1635</v>
      </c>
      <c r="F99" s="95">
        <f>'2024 E Draft'!F99+HighlandBudget!F94</f>
        <v>1635</v>
      </c>
      <c r="G99" s="95">
        <f>'2024 E Draft'!G99+HighlandBudget!G94</f>
        <v>1635</v>
      </c>
      <c r="H99" s="95">
        <f>'2024 E Draft'!H99+HighlandBudget!H94</f>
        <v>1635</v>
      </c>
      <c r="I99" s="95">
        <f>'2024 E Draft'!I99+HighlandBudget!I94</f>
        <v>1635</v>
      </c>
      <c r="J99" s="95">
        <f>'2024 E Draft'!J99+HighlandBudget!J94</f>
        <v>1635</v>
      </c>
      <c r="K99" s="95">
        <f>'2024 E Draft'!K99+HighlandBudget!K94</f>
        <v>1635</v>
      </c>
      <c r="L99" s="95">
        <f>'2024 E Draft'!L99+HighlandBudget!L94</f>
        <v>1635</v>
      </c>
      <c r="M99" s="95">
        <f>'2024 E Draft'!M99+HighlandBudget!M94</f>
        <v>1635</v>
      </c>
      <c r="N99" s="95">
        <f t="shared" si="18"/>
        <v>19620</v>
      </c>
      <c r="O99" s="93"/>
    </row>
    <row r="100" spans="1:16" ht="14.25" customHeight="1">
      <c r="A100" s="7" t="s">
        <v>123</v>
      </c>
      <c r="B100" s="96">
        <f>'2024 E Draft'!B100+HighlandBudget!B95</f>
        <v>375</v>
      </c>
      <c r="C100" s="96">
        <f>'2024 E Draft'!C100+HighlandBudget!C95</f>
        <v>375</v>
      </c>
      <c r="D100" s="96">
        <f>'2024 E Draft'!D100+HighlandBudget!D95</f>
        <v>375</v>
      </c>
      <c r="E100" s="96">
        <f>'2024 E Draft'!E100+HighlandBudget!E95</f>
        <v>375</v>
      </c>
      <c r="F100" s="96">
        <f>'2024 E Draft'!F100+HighlandBudget!F95</f>
        <v>375</v>
      </c>
      <c r="G100" s="96">
        <f>'2024 E Draft'!G100+HighlandBudget!G95</f>
        <v>375</v>
      </c>
      <c r="H100" s="96">
        <f>'2024 E Draft'!H100+HighlandBudget!H95</f>
        <v>375</v>
      </c>
      <c r="I100" s="96">
        <f>'2024 E Draft'!I100+HighlandBudget!I95</f>
        <v>375</v>
      </c>
      <c r="J100" s="96">
        <f>'2024 E Draft'!J100+HighlandBudget!J95</f>
        <v>375</v>
      </c>
      <c r="K100" s="96">
        <f>'2024 E Draft'!K100+HighlandBudget!K95</f>
        <v>375</v>
      </c>
      <c r="L100" s="96">
        <f>'2024 E Draft'!L100+HighlandBudget!L95</f>
        <v>375</v>
      </c>
      <c r="M100" s="96">
        <f>'2024 E Draft'!M100+HighlandBudget!M95</f>
        <v>375</v>
      </c>
      <c r="N100" s="96">
        <f t="shared" si="18"/>
        <v>4500</v>
      </c>
      <c r="O100" s="93"/>
    </row>
    <row r="101" spans="1:16" ht="14.25" customHeight="1">
      <c r="A101" s="7" t="s">
        <v>124</v>
      </c>
      <c r="B101" s="95">
        <f t="shared" ref="B101:M101" si="19">SUM(B95:B100)</f>
        <v>5335</v>
      </c>
      <c r="C101" s="95">
        <f t="shared" si="19"/>
        <v>5335</v>
      </c>
      <c r="D101" s="95">
        <f t="shared" si="19"/>
        <v>5335</v>
      </c>
      <c r="E101" s="95">
        <f t="shared" si="19"/>
        <v>5635</v>
      </c>
      <c r="F101" s="95">
        <f t="shared" si="19"/>
        <v>4685</v>
      </c>
      <c r="G101" s="95">
        <f t="shared" si="19"/>
        <v>4685</v>
      </c>
      <c r="H101" s="95">
        <f t="shared" si="19"/>
        <v>4685</v>
      </c>
      <c r="I101" s="95">
        <f t="shared" si="19"/>
        <v>4685</v>
      </c>
      <c r="J101" s="95">
        <f t="shared" si="19"/>
        <v>4685</v>
      </c>
      <c r="K101" s="95">
        <f t="shared" si="19"/>
        <v>4685</v>
      </c>
      <c r="L101" s="95">
        <f t="shared" si="19"/>
        <v>4685</v>
      </c>
      <c r="M101" s="95">
        <f t="shared" si="19"/>
        <v>4885</v>
      </c>
      <c r="N101" s="95">
        <f t="shared" si="18"/>
        <v>59320</v>
      </c>
      <c r="O101" s="93"/>
      <c r="P101" s="98"/>
    </row>
    <row r="102" spans="1:16" ht="14.25" customHeight="1">
      <c r="A102" s="7" t="s">
        <v>125</v>
      </c>
      <c r="B102" s="95">
        <f t="shared" ref="B102:M102" si="20">B101+B93+B81+B65+B53</f>
        <v>136052.285</v>
      </c>
      <c r="C102" s="95">
        <f t="shared" si="20"/>
        <v>109627.285</v>
      </c>
      <c r="D102" s="95">
        <f t="shared" si="20"/>
        <v>118852.285</v>
      </c>
      <c r="E102" s="95">
        <f t="shared" si="20"/>
        <v>113627.285</v>
      </c>
      <c r="F102" s="95">
        <f t="shared" si="20"/>
        <v>119877.285</v>
      </c>
      <c r="G102" s="95">
        <f t="shared" si="20"/>
        <v>125027.285</v>
      </c>
      <c r="H102" s="95">
        <f t="shared" si="20"/>
        <v>109777.285</v>
      </c>
      <c r="I102" s="95">
        <f t="shared" si="20"/>
        <v>108402.285</v>
      </c>
      <c r="J102" s="95">
        <f t="shared" si="20"/>
        <v>114252.285</v>
      </c>
      <c r="K102" s="95">
        <f t="shared" si="20"/>
        <v>111277.285</v>
      </c>
      <c r="L102" s="95">
        <f t="shared" si="20"/>
        <v>116597.285</v>
      </c>
      <c r="M102" s="95">
        <f t="shared" si="20"/>
        <v>149147.285</v>
      </c>
      <c r="N102" s="95">
        <f t="shared" si="18"/>
        <v>1432517.42</v>
      </c>
      <c r="O102" s="93">
        <f>N102-'2024 E Draft'!N102-HighlandBudget!N97</f>
        <v>-4.6566128730773926E-10</v>
      </c>
      <c r="P102" s="98"/>
    </row>
    <row r="103" spans="1:16" s="133" customFormat="1" ht="14.25" customHeight="1">
      <c r="A103" s="134" t="s">
        <v>126</v>
      </c>
      <c r="B103" s="138">
        <f t="shared" ref="B103:M103" si="21">B42-B102</f>
        <v>-49752.285000000003</v>
      </c>
      <c r="C103" s="138">
        <f t="shared" si="21"/>
        <v>-21327.285000000003</v>
      </c>
      <c r="D103" s="138">
        <f t="shared" si="21"/>
        <v>3372.7149999999965</v>
      </c>
      <c r="E103" s="138">
        <f t="shared" si="21"/>
        <v>-21927.285000000003</v>
      </c>
      <c r="F103" s="138">
        <f t="shared" si="21"/>
        <v>-25177.285000000003</v>
      </c>
      <c r="G103" s="138">
        <f t="shared" si="21"/>
        <v>-28052.285000000003</v>
      </c>
      <c r="H103" s="138">
        <f t="shared" si="21"/>
        <v>-14577.285000000003</v>
      </c>
      <c r="I103" s="138">
        <f t="shared" si="21"/>
        <v>-9202.2850000000035</v>
      </c>
      <c r="J103" s="138">
        <f t="shared" si="21"/>
        <v>-10527.285000000003</v>
      </c>
      <c r="K103" s="138">
        <f t="shared" si="21"/>
        <v>-20327.285000000003</v>
      </c>
      <c r="L103" s="138">
        <f t="shared" si="21"/>
        <v>-7297.2850000000035</v>
      </c>
      <c r="M103" s="138">
        <f t="shared" si="21"/>
        <v>-35522.285000000003</v>
      </c>
      <c r="N103" s="138">
        <f t="shared" si="18"/>
        <v>-240317.42000000004</v>
      </c>
    </row>
    <row r="104" spans="1:16" ht="14.25" customHeight="1">
      <c r="A104" s="7" t="s">
        <v>127</v>
      </c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</row>
    <row r="105" spans="1:16" ht="14.25" customHeight="1">
      <c r="A105" s="7" t="s">
        <v>128</v>
      </c>
      <c r="B105" s="95">
        <f>'2024 E Draft'!B105</f>
        <v>1200</v>
      </c>
      <c r="C105" s="95">
        <f>'2024 E Draft'!C105</f>
        <v>1200</v>
      </c>
      <c r="D105" s="95">
        <f>'2024 E Draft'!D105</f>
        <v>1200</v>
      </c>
      <c r="E105" s="95">
        <f>'2024 E Draft'!E105</f>
        <v>1200</v>
      </c>
      <c r="F105" s="95">
        <f>'2024 E Draft'!F105</f>
        <v>1200</v>
      </c>
      <c r="G105" s="95">
        <f>'2024 E Draft'!G105</f>
        <v>1200</v>
      </c>
      <c r="H105" s="95">
        <f>'2024 E Draft'!H105</f>
        <v>1200</v>
      </c>
      <c r="I105" s="95">
        <f>'2024 E Draft'!I105</f>
        <v>1200</v>
      </c>
      <c r="J105" s="95">
        <f>'2024 E Draft'!J105</f>
        <v>1200</v>
      </c>
      <c r="K105" s="95">
        <f>'2024 E Draft'!K105</f>
        <v>1200</v>
      </c>
      <c r="L105" s="95">
        <f>'2024 E Draft'!L105</f>
        <v>1200</v>
      </c>
      <c r="M105" s="95">
        <f>'2024 E Draft'!M105</f>
        <v>1200</v>
      </c>
      <c r="N105" s="95">
        <f t="shared" ref="N105:N111" si="22">SUM(B105:M105)</f>
        <v>14400</v>
      </c>
    </row>
    <row r="106" spans="1:16" ht="14.25" customHeight="1">
      <c r="A106" s="7" t="s">
        <v>129</v>
      </c>
      <c r="B106" s="95">
        <f>'2024 E Draft'!B106+HighlandBudget!B100</f>
        <v>1250</v>
      </c>
      <c r="C106" s="95">
        <f>'2024 E Draft'!C106+HighlandBudget!C100</f>
        <v>1250</v>
      </c>
      <c r="D106" s="95">
        <f>'2024 E Draft'!D106+HighlandBudget!D100</f>
        <v>1250</v>
      </c>
      <c r="E106" s="95">
        <f>'2024 E Draft'!E106+HighlandBudget!E100</f>
        <v>1250</v>
      </c>
      <c r="F106" s="95">
        <f>'2024 E Draft'!F106+HighlandBudget!F100</f>
        <v>1250</v>
      </c>
      <c r="G106" s="95">
        <f>'2024 E Draft'!G106+HighlandBudget!G100</f>
        <v>1250</v>
      </c>
      <c r="H106" s="95">
        <f>'2024 E Draft'!H106+HighlandBudget!H100</f>
        <v>1250</v>
      </c>
      <c r="I106" s="95">
        <f>'2024 E Draft'!I106+HighlandBudget!I100</f>
        <v>1250</v>
      </c>
      <c r="J106" s="95">
        <f>'2024 E Draft'!J106+HighlandBudget!J100</f>
        <v>1250</v>
      </c>
      <c r="K106" s="95">
        <f>'2024 E Draft'!K106+HighlandBudget!K100</f>
        <v>1250</v>
      </c>
      <c r="L106" s="95">
        <f>'2024 E Draft'!L106+HighlandBudget!L100</f>
        <v>1250</v>
      </c>
      <c r="M106" s="95">
        <f>'2024 E Draft'!M106+HighlandBudget!M100</f>
        <v>1250</v>
      </c>
      <c r="N106" s="95">
        <f>SUM(B106:M106)</f>
        <v>15000</v>
      </c>
    </row>
    <row r="107" spans="1:16" ht="14.25" customHeight="1">
      <c r="A107" s="7" t="s">
        <v>130</v>
      </c>
      <c r="B107" s="95">
        <f>'2024 E Draft'!B107+HighlandBudget!B101</f>
        <v>17600</v>
      </c>
      <c r="C107" s="95">
        <f>'2024 E Draft'!C107+HighlandBudget!C101</f>
        <v>17600</v>
      </c>
      <c r="D107" s="95">
        <f>'2024 E Draft'!D107+HighlandBudget!D101</f>
        <v>17600</v>
      </c>
      <c r="E107" s="95">
        <f>'2024 E Draft'!E107+HighlandBudget!E101</f>
        <v>17600</v>
      </c>
      <c r="F107" s="95">
        <f>'2024 E Draft'!F107+HighlandBudget!F101</f>
        <v>17600</v>
      </c>
      <c r="G107" s="95">
        <f>'2024 E Draft'!G107+HighlandBudget!G101</f>
        <v>17600</v>
      </c>
      <c r="H107" s="95">
        <f>'2024 E Draft'!H107+HighlandBudget!H101</f>
        <v>17600</v>
      </c>
      <c r="I107" s="95">
        <f>'2024 E Draft'!I107+HighlandBudget!I101</f>
        <v>17600</v>
      </c>
      <c r="J107" s="95">
        <f>'2024 E Draft'!J107+HighlandBudget!J101</f>
        <v>17600</v>
      </c>
      <c r="K107" s="95">
        <f>'2024 E Draft'!K107+HighlandBudget!K101</f>
        <v>17600</v>
      </c>
      <c r="L107" s="95">
        <f>'2024 E Draft'!L107+HighlandBudget!L101</f>
        <v>17600</v>
      </c>
      <c r="M107" s="95">
        <f>'2024 E Draft'!M107+HighlandBudget!M101</f>
        <v>17319</v>
      </c>
      <c r="N107" s="95">
        <f>SUM(B107:M107)</f>
        <v>210919</v>
      </c>
    </row>
    <row r="108" spans="1:16" ht="14.25" customHeight="1">
      <c r="A108" s="7" t="s">
        <v>131</v>
      </c>
      <c r="B108" s="96">
        <f>'2024 E Draft'!B108+HighlandBudget!B102</f>
        <v>0</v>
      </c>
      <c r="C108" s="96">
        <f>'2024 E Draft'!C108+HighlandBudget!C102</f>
        <v>0</v>
      </c>
      <c r="D108" s="96">
        <f>'2024 E Draft'!D108+HighlandBudget!D102</f>
        <v>0</v>
      </c>
      <c r="E108" s="96">
        <f>'2024 E Draft'!E108+HighlandBudget!E102</f>
        <v>0</v>
      </c>
      <c r="F108" s="96">
        <f>'2024 E Draft'!F108+HighlandBudget!F102</f>
        <v>0</v>
      </c>
      <c r="G108" s="96">
        <f>'2024 E Draft'!G108+HighlandBudget!G102</f>
        <v>0</v>
      </c>
      <c r="H108" s="96">
        <f>'2024 E Draft'!H108+HighlandBudget!H102</f>
        <v>0</v>
      </c>
      <c r="I108" s="96">
        <f>'2024 E Draft'!I108+HighlandBudget!I102</f>
        <v>0</v>
      </c>
      <c r="J108" s="96">
        <f>'2024 E Draft'!J108+HighlandBudget!J102</f>
        <v>0</v>
      </c>
      <c r="K108" s="96">
        <f>'2024 E Draft'!K108+HighlandBudget!K102</f>
        <v>0</v>
      </c>
      <c r="L108" s="96">
        <f>'2024 E Draft'!L108+HighlandBudget!L102</f>
        <v>0</v>
      </c>
      <c r="M108" s="96">
        <f>'2024 E Draft'!M108+HighlandBudget!M102</f>
        <v>0</v>
      </c>
      <c r="N108" s="95">
        <f t="shared" si="22"/>
        <v>0</v>
      </c>
    </row>
    <row r="109" spans="1:16" ht="14.25" customHeight="1">
      <c r="A109" s="7" t="s">
        <v>132</v>
      </c>
      <c r="B109" s="95">
        <f t="shared" ref="B109:M109" si="23">SUM(B105:B108)</f>
        <v>20050</v>
      </c>
      <c r="C109" s="95">
        <f t="shared" si="23"/>
        <v>20050</v>
      </c>
      <c r="D109" s="95">
        <f t="shared" si="23"/>
        <v>20050</v>
      </c>
      <c r="E109" s="95">
        <f t="shared" si="23"/>
        <v>20050</v>
      </c>
      <c r="F109" s="95">
        <f t="shared" si="23"/>
        <v>20050</v>
      </c>
      <c r="G109" s="95">
        <f t="shared" si="23"/>
        <v>20050</v>
      </c>
      <c r="H109" s="95">
        <f t="shared" si="23"/>
        <v>20050</v>
      </c>
      <c r="I109" s="95">
        <f t="shared" si="23"/>
        <v>20050</v>
      </c>
      <c r="J109" s="95">
        <f t="shared" si="23"/>
        <v>20050</v>
      </c>
      <c r="K109" s="95">
        <f t="shared" si="23"/>
        <v>20050</v>
      </c>
      <c r="L109" s="95">
        <f t="shared" si="23"/>
        <v>20050</v>
      </c>
      <c r="M109" s="95">
        <f t="shared" si="23"/>
        <v>19769</v>
      </c>
      <c r="N109" s="95">
        <f t="shared" si="22"/>
        <v>240319</v>
      </c>
    </row>
    <row r="110" spans="1:16" ht="14.25" customHeight="1">
      <c r="A110" s="2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>
        <f t="shared" si="22"/>
        <v>0</v>
      </c>
    </row>
    <row r="111" spans="1:16" ht="14.25" customHeight="1">
      <c r="A111" s="2" t="s">
        <v>133</v>
      </c>
      <c r="B111" s="95">
        <f t="shared" ref="B111:M111" si="24">B103+B109</f>
        <v>-29702.285000000003</v>
      </c>
      <c r="C111" s="95">
        <f t="shared" si="24"/>
        <v>-1277.2850000000035</v>
      </c>
      <c r="D111" s="95">
        <f t="shared" si="24"/>
        <v>23422.714999999997</v>
      </c>
      <c r="E111" s="95">
        <f t="shared" si="24"/>
        <v>-1877.2850000000035</v>
      </c>
      <c r="F111" s="95">
        <f t="shared" si="24"/>
        <v>-5127.2850000000035</v>
      </c>
      <c r="G111" s="95">
        <f t="shared" si="24"/>
        <v>-8002.2850000000035</v>
      </c>
      <c r="H111" s="95">
        <f t="shared" si="24"/>
        <v>5472.7149999999965</v>
      </c>
      <c r="I111" s="95">
        <f t="shared" si="24"/>
        <v>10847.714999999997</v>
      </c>
      <c r="J111" s="95">
        <f t="shared" si="24"/>
        <v>9522.7149999999965</v>
      </c>
      <c r="K111" s="95">
        <f t="shared" si="24"/>
        <v>-277.28500000000349</v>
      </c>
      <c r="L111" s="95">
        <f t="shared" si="24"/>
        <v>12752.714999999997</v>
      </c>
      <c r="M111" s="95">
        <f t="shared" si="24"/>
        <v>-15753.285000000003</v>
      </c>
      <c r="N111" s="95">
        <f t="shared" si="22"/>
        <v>1.5799999999580905</v>
      </c>
      <c r="O111" s="93"/>
    </row>
    <row r="112" spans="1:16" ht="14.25" customHeight="1">
      <c r="A112" s="2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P112" s="93"/>
    </row>
    <row r="113" spans="1:16" ht="14.25" customHeight="1">
      <c r="A113" s="2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</row>
    <row r="114" spans="1:16" ht="14.25" customHeight="1">
      <c r="A114" s="2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102"/>
      <c r="P114" s="93"/>
    </row>
    <row r="115" spans="1:16" ht="14.25" customHeight="1">
      <c r="A115" s="2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</row>
    <row r="116" spans="1:16" ht="14.25" customHeight="1">
      <c r="A116" s="2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</row>
    <row r="117" spans="1:16" ht="14.25" customHeight="1">
      <c r="A117" s="2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</row>
    <row r="118" spans="1:16" ht="14.25" customHeight="1">
      <c r="A118" s="2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</row>
    <row r="119" spans="1:16" ht="14.25" customHeight="1">
      <c r="A119" s="2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</row>
    <row r="120" spans="1:16" ht="14.25" customHeight="1">
      <c r="A120" s="2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</row>
    <row r="121" spans="1:16" ht="14.25" customHeight="1">
      <c r="A121" s="2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</row>
    <row r="122" spans="1:16" ht="14.25" customHeight="1">
      <c r="A122" s="2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</row>
    <row r="123" spans="1:16" ht="14.25" customHeight="1">
      <c r="A123" s="2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</row>
    <row r="124" spans="1:16" ht="14.25" customHeight="1">
      <c r="A124" s="2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</row>
    <row r="125" spans="1:16" ht="14.25" customHeight="1">
      <c r="A125" s="2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</row>
    <row r="126" spans="1:16" ht="14.25" customHeight="1">
      <c r="A126" s="2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</row>
    <row r="127" spans="1:16" ht="14.25" customHeight="1">
      <c r="A127" s="2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</row>
    <row r="128" spans="1:16" ht="14.25" customHeight="1">
      <c r="A128" s="2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</row>
    <row r="129" spans="1:14" ht="14.25" customHeight="1">
      <c r="A129" s="2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</row>
    <row r="130" spans="1:14" ht="14.25" customHeight="1">
      <c r="A130" s="2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</row>
    <row r="131" spans="1:14" ht="14.25" customHeight="1">
      <c r="A131" s="2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</row>
    <row r="132" spans="1:14" ht="14.25" customHeight="1">
      <c r="A132" s="2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</row>
    <row r="133" spans="1:14" ht="14.25" customHeight="1">
      <c r="A133" s="2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</row>
    <row r="134" spans="1:14" ht="14.25" customHeight="1">
      <c r="A134" s="2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</row>
    <row r="135" spans="1:14" ht="14.25" customHeight="1">
      <c r="A135" s="2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</row>
    <row r="136" spans="1:14" ht="14.25" customHeight="1">
      <c r="A136" s="2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</row>
    <row r="137" spans="1:14" ht="14.25" customHeight="1">
      <c r="A137" s="2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</row>
    <row r="138" spans="1:14" ht="14.25" customHeight="1">
      <c r="A138" s="2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</row>
    <row r="139" spans="1:14" ht="14.25" customHeight="1">
      <c r="A139" s="2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</row>
    <row r="140" spans="1:14" ht="14.25" customHeight="1">
      <c r="A140" s="2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</row>
    <row r="141" spans="1:14" ht="14.25" customHeight="1">
      <c r="A141" s="2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</row>
    <row r="142" spans="1:14" ht="14.25" customHeight="1">
      <c r="A142" s="2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</row>
    <row r="143" spans="1:14" ht="14.25" customHeight="1">
      <c r="A143" s="2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</row>
    <row r="144" spans="1:14" ht="14.25" customHeight="1">
      <c r="A144" s="2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</row>
    <row r="145" spans="1:14" ht="14.25" customHeight="1">
      <c r="A145" s="2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</row>
    <row r="146" spans="1:14" ht="14.25" customHeight="1">
      <c r="A146" s="2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</row>
    <row r="147" spans="1:14" ht="14.25" customHeight="1">
      <c r="A147" s="2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</row>
    <row r="148" spans="1:14" ht="14.25" customHeight="1">
      <c r="A148" s="2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</row>
    <row r="149" spans="1:14" ht="14.25" customHeight="1">
      <c r="A149" s="2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</row>
    <row r="150" spans="1:14" ht="14.25" customHeight="1">
      <c r="A150" s="2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</row>
    <row r="151" spans="1:14" ht="14.25" customHeight="1">
      <c r="A151" s="2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</row>
    <row r="152" spans="1:14" ht="14.25" customHeight="1">
      <c r="A152" s="2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</row>
    <row r="153" spans="1:14" ht="14.25" customHeight="1">
      <c r="A153" s="2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</row>
    <row r="154" spans="1:14" ht="14.25" customHeight="1">
      <c r="A154" s="2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</row>
    <row r="155" spans="1:14" ht="14.25" customHeight="1">
      <c r="A155" s="2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</row>
    <row r="156" spans="1:14" ht="14.25" customHeight="1">
      <c r="A156" s="2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</row>
    <row r="157" spans="1:14" ht="14.25" customHeight="1">
      <c r="A157" s="2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</row>
    <row r="158" spans="1:14" ht="14.25" customHeight="1">
      <c r="A158" s="2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</row>
    <row r="159" spans="1:14" ht="14.25" customHeight="1">
      <c r="A159" s="2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</row>
    <row r="160" spans="1:14" ht="14.25" customHeight="1">
      <c r="A160" s="2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</row>
    <row r="161" spans="1:14" ht="14.25" customHeight="1">
      <c r="A161" s="2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</row>
    <row r="162" spans="1:14" ht="14.25" customHeight="1">
      <c r="A162" s="2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</row>
    <row r="163" spans="1:14" ht="14.25" customHeight="1">
      <c r="A163" s="2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</row>
    <row r="164" spans="1:14" ht="14.25" customHeight="1">
      <c r="A164" s="2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</row>
    <row r="165" spans="1:14" ht="14.25" customHeight="1">
      <c r="A165" s="2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</row>
    <row r="166" spans="1:14" ht="14.25" customHeight="1">
      <c r="A166" s="2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</row>
    <row r="167" spans="1:14" ht="14.25" customHeight="1">
      <c r="A167" s="2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</row>
    <row r="168" spans="1:14" ht="14.25" customHeight="1">
      <c r="A168" s="2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</row>
    <row r="169" spans="1:14" ht="14.25" customHeight="1">
      <c r="A169" s="2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</row>
    <row r="170" spans="1:14" ht="14.25" customHeight="1">
      <c r="A170" s="2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</row>
    <row r="171" spans="1:14" ht="14.25" customHeight="1">
      <c r="A171" s="2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</row>
    <row r="172" spans="1:14" ht="14.25" customHeight="1">
      <c r="A172" s="2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</row>
    <row r="173" spans="1:14" ht="14.25" customHeight="1">
      <c r="A173" s="2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</row>
    <row r="174" spans="1:14" ht="14.25" customHeight="1">
      <c r="A174" s="2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</row>
    <row r="175" spans="1:14" ht="14.25" customHeight="1">
      <c r="A175" s="2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</row>
    <row r="176" spans="1:14" ht="14.25" customHeight="1">
      <c r="A176" s="2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</row>
    <row r="177" spans="1:14" ht="14.25" customHeight="1">
      <c r="A177" s="2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</row>
    <row r="178" spans="1:14" ht="14.25" customHeight="1">
      <c r="A178" s="2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</row>
    <row r="179" spans="1:14" ht="14.25" customHeight="1">
      <c r="A179" s="2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</row>
    <row r="180" spans="1:14" ht="14.25" customHeight="1">
      <c r="A180" s="2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</row>
    <row r="181" spans="1:14" ht="14.25" customHeight="1">
      <c r="A181" s="2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</row>
    <row r="182" spans="1:14" ht="14.25" customHeight="1">
      <c r="A182" s="2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</row>
    <row r="183" spans="1:14" ht="14.25" customHeight="1">
      <c r="A183" s="2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</row>
    <row r="184" spans="1:14" ht="14.25" customHeight="1">
      <c r="A184" s="2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</row>
    <row r="185" spans="1:14" ht="14.25" customHeight="1">
      <c r="A185" s="2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</row>
    <row r="186" spans="1:14" ht="14.25" customHeight="1">
      <c r="A186" s="2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</row>
    <row r="187" spans="1:14" ht="14.25" customHeight="1">
      <c r="A187" s="2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</row>
    <row r="188" spans="1:14" ht="14.25" customHeight="1">
      <c r="A188" s="2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</row>
    <row r="189" spans="1:14" ht="14.25" customHeight="1">
      <c r="A189" s="2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</row>
    <row r="190" spans="1:14" ht="14.25" customHeight="1">
      <c r="A190" s="2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</row>
    <row r="191" spans="1:14" ht="14.25" customHeight="1">
      <c r="A191" s="2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</row>
    <row r="192" spans="1:14" ht="14.25" customHeight="1">
      <c r="A192" s="2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</row>
    <row r="193" spans="1:14" ht="14.25" customHeight="1">
      <c r="A193" s="2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</row>
    <row r="194" spans="1:14" ht="14.25" customHeight="1">
      <c r="A194" s="2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</row>
    <row r="195" spans="1:14" ht="14.25" customHeight="1">
      <c r="A195" s="2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</row>
    <row r="196" spans="1:14" ht="14.25" customHeight="1">
      <c r="A196" s="2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</row>
    <row r="197" spans="1:14" ht="14.25" customHeight="1">
      <c r="A197" s="2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</row>
    <row r="198" spans="1:14" ht="14.25" customHeight="1">
      <c r="A198" s="2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</row>
    <row r="199" spans="1:14" ht="14.25" customHeight="1">
      <c r="A199" s="2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</row>
    <row r="200" spans="1:14" ht="14.25" customHeight="1">
      <c r="A200" s="2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</row>
    <row r="201" spans="1:14" ht="14.25" customHeight="1">
      <c r="A201" s="2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</row>
    <row r="202" spans="1:14" ht="14.25" customHeight="1">
      <c r="A202" s="2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</row>
    <row r="203" spans="1:14" ht="14.25" customHeight="1">
      <c r="A203" s="2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</row>
    <row r="204" spans="1:14" ht="14.25" customHeight="1">
      <c r="A204" s="2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</row>
    <row r="205" spans="1:14" ht="14.25" customHeight="1">
      <c r="A205" s="2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</row>
    <row r="206" spans="1:14" ht="14.25" customHeight="1">
      <c r="A206" s="2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</row>
    <row r="207" spans="1:14" ht="14.25" customHeight="1">
      <c r="A207" s="2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</row>
    <row r="208" spans="1:14" ht="14.25" customHeight="1">
      <c r="A208" s="2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</row>
    <row r="209" spans="1:14" ht="14.25" customHeight="1">
      <c r="A209" s="2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</row>
    <row r="210" spans="1:14" ht="14.25" customHeight="1">
      <c r="A210" s="2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</row>
    <row r="211" spans="1:14" ht="14.25" customHeight="1">
      <c r="A211" s="2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</row>
    <row r="212" spans="1:14" ht="14.25" customHeight="1">
      <c r="A212" s="2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</row>
    <row r="213" spans="1:14" ht="14.25" customHeight="1">
      <c r="A213" s="2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</row>
    <row r="214" spans="1:14" ht="14.25" customHeight="1">
      <c r="A214" s="2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</row>
    <row r="215" spans="1:14" ht="14.25" customHeight="1">
      <c r="A215" s="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</row>
    <row r="216" spans="1:14" ht="14.25" customHeight="1">
      <c r="A216" s="2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</row>
    <row r="217" spans="1:14" ht="14.25" customHeight="1">
      <c r="A217" s="2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</row>
    <row r="218" spans="1:14" ht="14.25" customHeight="1">
      <c r="A218" s="2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</row>
    <row r="219" spans="1:14" ht="14.25" customHeight="1">
      <c r="A219" s="2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</row>
    <row r="220" spans="1:14" ht="14.25" customHeight="1">
      <c r="A220" s="2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</row>
    <row r="221" spans="1:14" ht="14.25" customHeight="1">
      <c r="A221" s="2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</row>
    <row r="222" spans="1:14" ht="14.25" customHeight="1">
      <c r="A222" s="2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</row>
    <row r="223" spans="1:14" ht="14.25" customHeight="1">
      <c r="A223" s="2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</row>
    <row r="224" spans="1:14" ht="14.25" customHeight="1">
      <c r="A224" s="2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</row>
    <row r="225" spans="1:14" ht="14.25" customHeight="1">
      <c r="A225" s="2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</row>
    <row r="226" spans="1:14" ht="14.25" customHeight="1">
      <c r="A226" s="2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</row>
    <row r="227" spans="1:14" ht="14.25" customHeight="1">
      <c r="A227" s="2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</row>
    <row r="228" spans="1:14" ht="14.25" customHeight="1">
      <c r="A228" s="2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</row>
    <row r="229" spans="1:14" ht="14.25" customHeight="1">
      <c r="A229" s="2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</row>
    <row r="230" spans="1:14" ht="14.25" customHeight="1">
      <c r="A230" s="2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</row>
    <row r="231" spans="1:14" ht="14.25" customHeight="1">
      <c r="A231" s="2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</row>
    <row r="232" spans="1:14" ht="14.25" customHeight="1">
      <c r="A232" s="2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</row>
    <row r="233" spans="1:14" ht="14.25" customHeight="1">
      <c r="A233" s="2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</row>
    <row r="234" spans="1:14" ht="14.25" customHeight="1">
      <c r="A234" s="2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</row>
    <row r="235" spans="1:14" ht="14.25" customHeight="1">
      <c r="A235" s="2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</row>
    <row r="236" spans="1:14" ht="14.25" customHeight="1">
      <c r="A236" s="2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</row>
    <row r="237" spans="1:14" ht="14.25" customHeight="1">
      <c r="A237" s="2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</row>
    <row r="238" spans="1:14" ht="14.25" customHeight="1">
      <c r="A238" s="2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</row>
    <row r="239" spans="1:14" ht="14.25" customHeight="1">
      <c r="A239" s="2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</row>
    <row r="240" spans="1:14" ht="14.25" customHeight="1">
      <c r="A240" s="2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</row>
    <row r="241" spans="1:14" ht="14.25" customHeight="1">
      <c r="A241" s="2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</row>
    <row r="242" spans="1:14" ht="14.25" customHeight="1">
      <c r="A242" s="2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</row>
    <row r="243" spans="1:14" ht="14.25" customHeight="1">
      <c r="A243" s="2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</row>
    <row r="244" spans="1:14" ht="14.25" customHeight="1">
      <c r="A244" s="2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</row>
    <row r="245" spans="1:14" ht="14.25" customHeight="1">
      <c r="A245" s="2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</row>
    <row r="246" spans="1:14" ht="14.25" customHeight="1">
      <c r="A246" s="2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</row>
    <row r="247" spans="1:14" ht="14.25" customHeight="1">
      <c r="A247" s="2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</row>
    <row r="248" spans="1:14" ht="14.25" customHeight="1">
      <c r="A248" s="2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</row>
    <row r="249" spans="1:14" ht="14.25" customHeight="1">
      <c r="A249" s="2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</row>
    <row r="250" spans="1:14" ht="14.25" customHeight="1">
      <c r="A250" s="2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</row>
    <row r="251" spans="1:14" ht="14.25" customHeight="1">
      <c r="A251" s="2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</row>
    <row r="252" spans="1:14" ht="14.25" customHeight="1">
      <c r="A252" s="2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</row>
    <row r="253" spans="1:14" ht="14.25" customHeight="1">
      <c r="A253" s="2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</row>
    <row r="254" spans="1:14" ht="14.25" customHeight="1">
      <c r="A254" s="2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</row>
    <row r="255" spans="1:14" ht="14.25" customHeight="1">
      <c r="A255" s="2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</row>
    <row r="256" spans="1:14" ht="14.25" customHeight="1">
      <c r="A256" s="2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</row>
    <row r="257" spans="1:14" ht="14.25" customHeight="1">
      <c r="A257" s="2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</row>
    <row r="258" spans="1:14" ht="14.25" customHeight="1">
      <c r="A258" s="2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</row>
    <row r="259" spans="1:14" ht="14.25" customHeight="1">
      <c r="A259" s="2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</row>
    <row r="260" spans="1:14" ht="14.25" customHeight="1">
      <c r="A260" s="2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</row>
    <row r="261" spans="1:14" ht="14.25" customHeight="1">
      <c r="A261" s="2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</row>
    <row r="262" spans="1:14" ht="14.25" customHeight="1">
      <c r="A262" s="2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</row>
    <row r="263" spans="1:14" ht="14.25" customHeight="1">
      <c r="A263" s="2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</row>
    <row r="264" spans="1:14" ht="14.25" customHeight="1">
      <c r="A264" s="2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</row>
    <row r="265" spans="1:14" ht="14.25" customHeight="1">
      <c r="A265" s="2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</row>
    <row r="266" spans="1:14" ht="14.25" customHeight="1">
      <c r="A266" s="2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</row>
    <row r="267" spans="1:14" ht="14.25" customHeight="1">
      <c r="A267" s="2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</row>
    <row r="268" spans="1:14" ht="14.25" customHeight="1">
      <c r="A268" s="2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</row>
    <row r="269" spans="1:14" ht="14.25" customHeight="1">
      <c r="A269" s="2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</row>
    <row r="270" spans="1:14" ht="14.25" customHeight="1">
      <c r="A270" s="2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</row>
    <row r="271" spans="1:14" ht="14.25" customHeight="1">
      <c r="A271" s="2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</row>
    <row r="272" spans="1:14" ht="14.25" customHeight="1">
      <c r="A272" s="2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</row>
    <row r="273" spans="1:14" ht="14.25" customHeight="1">
      <c r="A273" s="2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</row>
    <row r="274" spans="1:14" ht="14.25" customHeight="1">
      <c r="A274" s="2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</row>
    <row r="275" spans="1:14" ht="14.25" customHeight="1">
      <c r="A275" s="2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</row>
    <row r="276" spans="1:14" ht="14.25" customHeight="1">
      <c r="A276" s="2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</row>
    <row r="277" spans="1:14" ht="14.25" customHeight="1">
      <c r="A277" s="2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</row>
    <row r="278" spans="1:14" ht="14.25" customHeight="1">
      <c r="A278" s="2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</row>
    <row r="279" spans="1:14" ht="14.25" customHeight="1">
      <c r="A279" s="2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</row>
    <row r="280" spans="1:14" ht="14.25" customHeight="1">
      <c r="A280" s="2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</row>
    <row r="281" spans="1:14" ht="14.25" customHeight="1">
      <c r="A281" s="2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</row>
    <row r="282" spans="1:14" ht="14.25" customHeight="1">
      <c r="A282" s="2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</row>
    <row r="283" spans="1:14" ht="14.25" customHeight="1">
      <c r="A283" s="2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</row>
    <row r="284" spans="1:14" ht="14.25" customHeight="1">
      <c r="A284" s="2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</row>
    <row r="285" spans="1:14" ht="14.25" customHeight="1">
      <c r="A285" s="2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</row>
    <row r="286" spans="1:14" ht="14.25" customHeight="1">
      <c r="A286" s="2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</row>
    <row r="287" spans="1:14" ht="14.25" customHeight="1">
      <c r="A287" s="2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</row>
    <row r="288" spans="1:14" ht="14.25" customHeight="1">
      <c r="A288" s="2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</row>
    <row r="289" spans="1:14" ht="14.25" customHeight="1">
      <c r="A289" s="2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</row>
    <row r="290" spans="1:14" ht="14.25" customHeight="1">
      <c r="A290" s="2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</row>
    <row r="291" spans="1:14" ht="14.25" customHeight="1">
      <c r="A291" s="2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</row>
    <row r="292" spans="1:14" ht="14.25" customHeight="1">
      <c r="A292" s="2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</row>
    <row r="293" spans="1:14" ht="14.25" customHeight="1">
      <c r="A293" s="2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</row>
    <row r="294" spans="1:14" ht="14.25" customHeight="1">
      <c r="A294" s="2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</row>
    <row r="295" spans="1:14" ht="14.25" customHeight="1">
      <c r="A295" s="2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</row>
    <row r="296" spans="1:14" ht="14.25" customHeight="1">
      <c r="A296" s="2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</row>
    <row r="297" spans="1:14" ht="14.25" customHeight="1">
      <c r="A297" s="2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</row>
    <row r="298" spans="1:14" ht="14.25" customHeight="1">
      <c r="A298" s="2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</row>
    <row r="299" spans="1:14" ht="14.25" customHeight="1">
      <c r="A299" s="2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</row>
    <row r="300" spans="1:14" ht="14.25" customHeight="1">
      <c r="A300" s="2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</row>
    <row r="301" spans="1:14" ht="14.25" customHeight="1">
      <c r="A301" s="2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</row>
    <row r="302" spans="1:14" ht="14.25" customHeight="1">
      <c r="A302" s="2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</row>
    <row r="303" spans="1:14" ht="14.25" customHeight="1">
      <c r="A303" s="2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</row>
    <row r="304" spans="1:14" ht="14.25" customHeight="1">
      <c r="A304" s="2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</row>
    <row r="305" spans="1:14" ht="14.25" customHeight="1">
      <c r="A305" s="2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</row>
    <row r="306" spans="1:14" ht="14.25" customHeight="1">
      <c r="A306" s="2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</row>
    <row r="307" spans="1:14" ht="14.25" customHeight="1">
      <c r="A307" s="2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</row>
    <row r="308" spans="1:14" ht="14.25" customHeight="1">
      <c r="A308" s="2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</row>
    <row r="309" spans="1:14" ht="14.25" customHeight="1">
      <c r="A309" s="2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</row>
    <row r="310" spans="1:14" ht="14.25" customHeight="1">
      <c r="A310" s="2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</row>
    <row r="311" spans="1:14" ht="14.25" customHeight="1">
      <c r="A311" s="2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</row>
    <row r="312" spans="1:14" ht="14.25" customHeight="1">
      <c r="A312" s="2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</row>
    <row r="313" spans="1:14" ht="14.25" customHeight="1">
      <c r="A313" s="2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</row>
    <row r="314" spans="1:14" ht="14.25" customHeight="1">
      <c r="A314" s="2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</row>
    <row r="315" spans="1:14" ht="14.25" customHeight="1">
      <c r="A315" s="2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</row>
    <row r="316" spans="1:14" ht="14.25" customHeight="1">
      <c r="A316" s="2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</row>
    <row r="317" spans="1:14" ht="14.25" customHeight="1">
      <c r="A317" s="2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</row>
    <row r="318" spans="1:14" ht="14.25" customHeight="1">
      <c r="A318" s="2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</row>
    <row r="319" spans="1:14" ht="14.25" customHeight="1">
      <c r="A319" s="2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</row>
    <row r="320" spans="1:14" ht="14.25" customHeight="1">
      <c r="A320" s="2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</row>
    <row r="321" spans="1:14" ht="14.25" customHeight="1">
      <c r="A321" s="2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</row>
    <row r="322" spans="1:14" ht="14.25" customHeight="1">
      <c r="A322" s="2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</row>
    <row r="323" spans="1:14" ht="14.25" customHeight="1">
      <c r="A323" s="2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</row>
    <row r="324" spans="1:14" ht="14.25" customHeight="1">
      <c r="A324" s="2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</row>
    <row r="325" spans="1:14" ht="14.25" customHeight="1">
      <c r="A325" s="2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</row>
    <row r="326" spans="1:14" ht="14.25" customHeight="1">
      <c r="A326" s="2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</row>
    <row r="327" spans="1:14" ht="14.25" customHeight="1">
      <c r="A327" s="2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</row>
    <row r="328" spans="1:14" ht="14.25" customHeight="1">
      <c r="A328" s="2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</row>
    <row r="329" spans="1:14" ht="14.25" customHeight="1">
      <c r="A329" s="2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</row>
    <row r="330" spans="1:14" ht="14.25" customHeight="1">
      <c r="A330" s="2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</row>
    <row r="331" spans="1:14" ht="14.25" customHeight="1">
      <c r="A331" s="2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</row>
    <row r="332" spans="1:14" ht="14.25" customHeight="1">
      <c r="A332" s="2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</row>
    <row r="333" spans="1:14" ht="14.25" customHeight="1">
      <c r="A333" s="2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</row>
    <row r="334" spans="1:14" ht="14.25" customHeight="1">
      <c r="A334" s="2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</row>
    <row r="335" spans="1:14" ht="14.25" customHeight="1">
      <c r="A335" s="2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</row>
    <row r="336" spans="1:14" ht="14.25" customHeight="1">
      <c r="A336" s="2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</row>
    <row r="337" spans="1:14" ht="14.25" customHeight="1">
      <c r="A337" s="2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</row>
    <row r="338" spans="1:14" ht="14.25" customHeight="1">
      <c r="A338" s="2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</row>
    <row r="339" spans="1:14" ht="14.25" customHeight="1">
      <c r="A339" s="2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</row>
    <row r="340" spans="1:14" ht="14.25" customHeight="1">
      <c r="A340" s="2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</row>
    <row r="341" spans="1:14" ht="14.25" customHeight="1">
      <c r="A341" s="2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</row>
    <row r="342" spans="1:14" ht="14.25" customHeight="1">
      <c r="A342" s="2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</row>
    <row r="343" spans="1:14" ht="14.25" customHeight="1">
      <c r="A343" s="2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</row>
    <row r="344" spans="1:14" ht="14.25" customHeight="1">
      <c r="A344" s="2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</row>
    <row r="345" spans="1:14" ht="14.25" customHeight="1">
      <c r="A345" s="2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</row>
    <row r="346" spans="1:14" ht="14.25" customHeight="1">
      <c r="A346" s="2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</row>
    <row r="347" spans="1:14" ht="14.25" customHeight="1">
      <c r="A347" s="2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</row>
    <row r="348" spans="1:14" ht="14.25" customHeight="1">
      <c r="A348" s="2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</row>
    <row r="349" spans="1:14" ht="14.25" customHeight="1">
      <c r="A349" s="2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</row>
    <row r="350" spans="1:14" ht="14.25" customHeight="1">
      <c r="A350" s="2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</row>
    <row r="351" spans="1:14" ht="14.25" customHeight="1">
      <c r="A351" s="2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</row>
    <row r="352" spans="1:14" ht="14.25" customHeight="1">
      <c r="A352" s="2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</row>
    <row r="353" spans="1:14" ht="14.25" customHeight="1">
      <c r="A353" s="2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</row>
    <row r="354" spans="1:14" ht="14.25" customHeight="1">
      <c r="A354" s="2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</row>
    <row r="355" spans="1:14" ht="14.25" customHeight="1">
      <c r="A355" s="2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</row>
    <row r="356" spans="1:14" ht="14.25" customHeight="1">
      <c r="A356" s="2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</row>
    <row r="357" spans="1:14" ht="14.25" customHeight="1">
      <c r="A357" s="2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</row>
    <row r="358" spans="1:14" ht="14.25" customHeight="1">
      <c r="A358" s="2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</row>
    <row r="359" spans="1:14" ht="14.25" customHeight="1">
      <c r="A359" s="2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</row>
    <row r="360" spans="1:14" ht="14.25" customHeight="1">
      <c r="A360" s="2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</row>
    <row r="361" spans="1:14" ht="14.25" customHeight="1">
      <c r="A361" s="2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</row>
    <row r="362" spans="1:14" ht="14.25" customHeight="1">
      <c r="A362" s="2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</row>
    <row r="363" spans="1:14" ht="14.25" customHeight="1">
      <c r="A363" s="2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</row>
    <row r="364" spans="1:14" ht="14.25" customHeight="1">
      <c r="A364" s="2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</row>
    <row r="365" spans="1:14" ht="14.25" customHeight="1">
      <c r="A365" s="2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</row>
    <row r="366" spans="1:14" ht="14.25" customHeight="1">
      <c r="A366" s="2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</row>
    <row r="367" spans="1:14" ht="14.25" customHeight="1">
      <c r="A367" s="2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</row>
    <row r="368" spans="1:14" ht="14.25" customHeight="1">
      <c r="A368" s="2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</row>
    <row r="369" spans="1:14" ht="14.25" customHeight="1">
      <c r="A369" s="2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</row>
    <row r="370" spans="1:14" ht="14.25" customHeight="1">
      <c r="A370" s="2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</row>
    <row r="371" spans="1:14" ht="14.25" customHeight="1">
      <c r="A371" s="2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</row>
    <row r="372" spans="1:14" ht="14.25" customHeight="1">
      <c r="A372" s="2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</row>
    <row r="373" spans="1:14" ht="14.25" customHeight="1">
      <c r="A373" s="2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</row>
    <row r="374" spans="1:14" ht="14.25" customHeight="1">
      <c r="A374" s="2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</row>
    <row r="375" spans="1:14" ht="14.25" customHeight="1">
      <c r="A375" s="2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</row>
    <row r="376" spans="1:14" ht="14.25" customHeight="1">
      <c r="A376" s="2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</row>
    <row r="377" spans="1:14" ht="14.25" customHeight="1">
      <c r="A377" s="2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</row>
    <row r="378" spans="1:14" ht="14.25" customHeight="1">
      <c r="A378" s="2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</row>
    <row r="379" spans="1:14" ht="14.25" customHeight="1">
      <c r="A379" s="2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</row>
    <row r="380" spans="1:14" ht="14.25" customHeight="1">
      <c r="A380" s="2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</row>
    <row r="381" spans="1:14" ht="14.25" customHeight="1">
      <c r="A381" s="2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</row>
    <row r="382" spans="1:14" ht="14.25" customHeight="1">
      <c r="A382" s="2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</row>
    <row r="383" spans="1:14" ht="14.25" customHeight="1">
      <c r="A383" s="2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</row>
    <row r="384" spans="1:14" ht="14.25" customHeight="1">
      <c r="A384" s="2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</row>
    <row r="385" spans="1:14" ht="14.25" customHeight="1">
      <c r="A385" s="2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</row>
    <row r="386" spans="1:14" ht="14.25" customHeight="1">
      <c r="A386" s="2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</row>
    <row r="387" spans="1:14" ht="14.25" customHeight="1">
      <c r="A387" s="2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</row>
    <row r="388" spans="1:14" ht="14.25" customHeight="1">
      <c r="A388" s="2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</row>
    <row r="389" spans="1:14" ht="14.25" customHeight="1">
      <c r="A389" s="2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</row>
    <row r="390" spans="1:14" ht="14.25" customHeight="1">
      <c r="A390" s="2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</row>
    <row r="391" spans="1:14" ht="14.25" customHeight="1">
      <c r="A391" s="2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</row>
    <row r="392" spans="1:14" ht="14.25" customHeight="1">
      <c r="A392" s="2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</row>
    <row r="393" spans="1:14" ht="14.25" customHeight="1">
      <c r="A393" s="2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</row>
    <row r="394" spans="1:14" ht="14.25" customHeight="1">
      <c r="A394" s="2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</row>
    <row r="395" spans="1:14" ht="14.25" customHeight="1">
      <c r="A395" s="2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</row>
    <row r="396" spans="1:14" ht="14.25" customHeight="1">
      <c r="A396" s="2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</row>
    <row r="397" spans="1:14" ht="14.25" customHeight="1">
      <c r="A397" s="2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</row>
    <row r="398" spans="1:14" ht="14.25" customHeight="1">
      <c r="A398" s="2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</row>
    <row r="399" spans="1:14" ht="14.25" customHeight="1">
      <c r="A399" s="2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</row>
    <row r="400" spans="1:14" ht="14.25" customHeight="1">
      <c r="A400" s="2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</row>
    <row r="401" spans="1:14" ht="14.25" customHeight="1">
      <c r="A401" s="2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</row>
    <row r="402" spans="1:14" ht="14.25" customHeight="1">
      <c r="A402" s="2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</row>
    <row r="403" spans="1:14" ht="14.25" customHeight="1">
      <c r="A403" s="2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</row>
    <row r="404" spans="1:14" ht="14.25" customHeight="1">
      <c r="A404" s="2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</row>
    <row r="405" spans="1:14" ht="14.25" customHeight="1">
      <c r="A405" s="2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</row>
    <row r="406" spans="1:14" ht="14.25" customHeight="1">
      <c r="A406" s="2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</row>
    <row r="407" spans="1:14" ht="14.25" customHeight="1">
      <c r="A407" s="2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</row>
    <row r="408" spans="1:14" ht="14.25" customHeight="1">
      <c r="A408" s="2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</row>
    <row r="409" spans="1:14" ht="14.25" customHeight="1">
      <c r="A409" s="2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</row>
    <row r="410" spans="1:14" ht="14.25" customHeight="1">
      <c r="A410" s="2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</row>
    <row r="411" spans="1:14" ht="14.25" customHeight="1">
      <c r="A411" s="2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</row>
    <row r="412" spans="1:14" ht="14.25" customHeight="1">
      <c r="A412" s="2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</row>
    <row r="413" spans="1:14" ht="14.25" customHeight="1">
      <c r="A413" s="2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</row>
    <row r="414" spans="1:14" ht="14.25" customHeight="1">
      <c r="A414" s="2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</row>
    <row r="415" spans="1:14" ht="14.25" customHeight="1">
      <c r="A415" s="2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</row>
    <row r="416" spans="1:14" ht="14.25" customHeight="1">
      <c r="A416" s="2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</row>
    <row r="417" spans="1:14" ht="14.25" customHeight="1">
      <c r="A417" s="2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</row>
    <row r="418" spans="1:14" ht="14.25" customHeight="1">
      <c r="A418" s="2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</row>
    <row r="419" spans="1:14" ht="14.25" customHeight="1">
      <c r="A419" s="2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</row>
    <row r="420" spans="1:14" ht="14.25" customHeight="1">
      <c r="A420" s="2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</row>
    <row r="421" spans="1:14" ht="14.25" customHeight="1">
      <c r="A421" s="2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</row>
    <row r="422" spans="1:14" ht="14.25" customHeight="1">
      <c r="A422" s="2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</row>
    <row r="423" spans="1:14" ht="14.25" customHeight="1">
      <c r="A423" s="2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</row>
    <row r="424" spans="1:14" ht="14.25" customHeight="1">
      <c r="A424" s="2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</row>
    <row r="425" spans="1:14" ht="14.25" customHeight="1">
      <c r="A425" s="2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</row>
    <row r="426" spans="1:14" ht="14.25" customHeight="1">
      <c r="A426" s="2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</row>
    <row r="427" spans="1:14" ht="14.25" customHeight="1">
      <c r="A427" s="2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</row>
    <row r="428" spans="1:14" ht="14.25" customHeight="1">
      <c r="A428" s="2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</row>
    <row r="429" spans="1:14" ht="14.25" customHeight="1">
      <c r="A429" s="2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</row>
    <row r="430" spans="1:14" ht="14.25" customHeight="1">
      <c r="A430" s="2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</row>
    <row r="431" spans="1:14" ht="14.25" customHeight="1">
      <c r="A431" s="2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</row>
    <row r="432" spans="1:14" ht="14.25" customHeight="1">
      <c r="A432" s="2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</row>
    <row r="433" spans="1:14" ht="14.25" customHeight="1">
      <c r="A433" s="2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</row>
    <row r="434" spans="1:14" ht="14.25" customHeight="1">
      <c r="A434" s="2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</row>
    <row r="435" spans="1:14" ht="14.25" customHeight="1">
      <c r="A435" s="2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</row>
    <row r="436" spans="1:14" ht="14.25" customHeight="1">
      <c r="A436" s="2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</row>
    <row r="437" spans="1:14" ht="14.25" customHeight="1">
      <c r="A437" s="2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</row>
    <row r="438" spans="1:14" ht="14.25" customHeight="1">
      <c r="A438" s="2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</row>
    <row r="439" spans="1:14" ht="14.25" customHeight="1">
      <c r="A439" s="2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</row>
    <row r="440" spans="1:14" ht="14.25" customHeight="1">
      <c r="A440" s="2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</row>
    <row r="441" spans="1:14" ht="14.25" customHeight="1">
      <c r="A441" s="2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</row>
    <row r="442" spans="1:14" ht="14.25" customHeight="1">
      <c r="A442" s="2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</row>
    <row r="443" spans="1:14" ht="14.25" customHeight="1">
      <c r="A443" s="2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</row>
    <row r="444" spans="1:14" ht="14.25" customHeight="1">
      <c r="A444" s="2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</row>
    <row r="445" spans="1:14" ht="14.25" customHeight="1">
      <c r="A445" s="2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</row>
    <row r="446" spans="1:14" ht="14.25" customHeight="1">
      <c r="A446" s="2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</row>
    <row r="447" spans="1:14" ht="14.25" customHeight="1">
      <c r="A447" s="2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</row>
    <row r="448" spans="1:14" ht="14.25" customHeight="1">
      <c r="A448" s="2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</row>
    <row r="449" spans="1:14" ht="14.25" customHeight="1">
      <c r="A449" s="2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</row>
    <row r="450" spans="1:14" ht="14.25" customHeight="1">
      <c r="A450" s="2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</row>
    <row r="451" spans="1:14" ht="14.25" customHeight="1">
      <c r="A451" s="2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</row>
    <row r="452" spans="1:14" ht="14.25" customHeight="1">
      <c r="A452" s="2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</row>
    <row r="453" spans="1:14" ht="14.25" customHeight="1">
      <c r="A453" s="2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</row>
    <row r="454" spans="1:14" ht="14.25" customHeight="1">
      <c r="A454" s="2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</row>
    <row r="455" spans="1:14" ht="14.25" customHeight="1">
      <c r="A455" s="2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</row>
    <row r="456" spans="1:14" ht="14.25" customHeight="1">
      <c r="A456" s="2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</row>
    <row r="457" spans="1:14" ht="14.25" customHeight="1">
      <c r="A457" s="2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</row>
    <row r="458" spans="1:14" ht="14.25" customHeight="1">
      <c r="A458" s="2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</row>
    <row r="459" spans="1:14" ht="14.25" customHeight="1">
      <c r="A459" s="2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</row>
    <row r="460" spans="1:14" ht="14.25" customHeight="1">
      <c r="A460" s="2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</row>
    <row r="461" spans="1:14" ht="14.25" customHeight="1">
      <c r="A461" s="2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</row>
    <row r="462" spans="1:14" ht="14.25" customHeight="1">
      <c r="A462" s="2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</row>
    <row r="463" spans="1:14" ht="14.25" customHeight="1">
      <c r="A463" s="2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</row>
    <row r="464" spans="1:14" ht="14.25" customHeight="1">
      <c r="A464" s="2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</row>
    <row r="465" spans="1:14" ht="14.25" customHeight="1">
      <c r="A465" s="2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</row>
    <row r="466" spans="1:14" ht="14.25" customHeight="1">
      <c r="A466" s="2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</row>
    <row r="467" spans="1:14" ht="14.25" customHeight="1">
      <c r="A467" s="2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</row>
    <row r="468" spans="1:14" ht="14.25" customHeight="1">
      <c r="A468" s="2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</row>
    <row r="469" spans="1:14" ht="14.25" customHeight="1">
      <c r="A469" s="2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</row>
    <row r="470" spans="1:14" ht="14.25" customHeight="1">
      <c r="A470" s="2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</row>
    <row r="471" spans="1:14" ht="14.25" customHeight="1">
      <c r="A471" s="2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</row>
    <row r="472" spans="1:14" ht="14.25" customHeight="1">
      <c r="A472" s="2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</row>
    <row r="473" spans="1:14" ht="14.25" customHeight="1">
      <c r="A473" s="2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</row>
    <row r="474" spans="1:14" ht="14.25" customHeight="1">
      <c r="A474" s="2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</row>
    <row r="475" spans="1:14" ht="14.25" customHeight="1">
      <c r="A475" s="2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</row>
    <row r="476" spans="1:14" ht="14.25" customHeight="1">
      <c r="A476" s="2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</row>
    <row r="477" spans="1:14" ht="14.25" customHeight="1">
      <c r="A477" s="2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</row>
    <row r="478" spans="1:14" ht="14.25" customHeight="1">
      <c r="A478" s="2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</row>
    <row r="479" spans="1:14" ht="14.25" customHeight="1">
      <c r="A479" s="2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</row>
    <row r="480" spans="1:14" ht="14.25" customHeight="1">
      <c r="A480" s="2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</row>
    <row r="481" spans="1:14" ht="14.25" customHeight="1">
      <c r="A481" s="2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</row>
    <row r="482" spans="1:14" ht="14.25" customHeight="1">
      <c r="A482" s="2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</row>
    <row r="483" spans="1:14" ht="14.25" customHeight="1">
      <c r="A483" s="2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</row>
    <row r="484" spans="1:14" ht="14.25" customHeight="1">
      <c r="A484" s="2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</row>
    <row r="485" spans="1:14" ht="14.25" customHeight="1">
      <c r="A485" s="2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</row>
    <row r="486" spans="1:14" ht="14.25" customHeight="1">
      <c r="A486" s="2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</row>
    <row r="487" spans="1:14" ht="14.25" customHeight="1">
      <c r="A487" s="2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</row>
    <row r="488" spans="1:14" ht="14.25" customHeight="1">
      <c r="A488" s="2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</row>
    <row r="489" spans="1:14" ht="14.25" customHeight="1">
      <c r="A489" s="2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</row>
    <row r="490" spans="1:14" ht="14.25" customHeight="1">
      <c r="A490" s="2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</row>
    <row r="491" spans="1:14" ht="14.25" customHeight="1">
      <c r="A491" s="2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</row>
    <row r="492" spans="1:14" ht="14.25" customHeight="1">
      <c r="A492" s="2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</row>
    <row r="493" spans="1:14" ht="14.25" customHeight="1">
      <c r="A493" s="2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</row>
    <row r="494" spans="1:14" ht="14.25" customHeight="1">
      <c r="A494" s="2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</row>
    <row r="495" spans="1:14" ht="14.25" customHeight="1">
      <c r="A495" s="2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</row>
    <row r="496" spans="1:14" ht="14.25" customHeight="1">
      <c r="A496" s="2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</row>
    <row r="497" spans="1:14" ht="14.25" customHeight="1">
      <c r="A497" s="2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</row>
    <row r="498" spans="1:14" ht="14.25" customHeight="1">
      <c r="A498" s="2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</row>
    <row r="499" spans="1:14" ht="14.25" customHeight="1">
      <c r="A499" s="2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</row>
    <row r="500" spans="1:14" ht="14.25" customHeight="1">
      <c r="A500" s="2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</row>
    <row r="501" spans="1:14" ht="14.25" customHeight="1">
      <c r="A501" s="2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</row>
    <row r="502" spans="1:14" ht="14.25" customHeight="1">
      <c r="A502" s="2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</row>
    <row r="503" spans="1:14" ht="14.25" customHeight="1">
      <c r="A503" s="2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</row>
    <row r="504" spans="1:14" ht="14.25" customHeight="1">
      <c r="A504" s="2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</row>
    <row r="505" spans="1:14" ht="14.25" customHeight="1">
      <c r="A505" s="2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</row>
    <row r="506" spans="1:14" ht="14.25" customHeight="1">
      <c r="A506" s="2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</row>
    <row r="507" spans="1:14" ht="14.25" customHeight="1">
      <c r="A507" s="2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</row>
    <row r="508" spans="1:14" ht="14.25" customHeight="1">
      <c r="A508" s="2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</row>
    <row r="509" spans="1:14" ht="14.25" customHeight="1">
      <c r="A509" s="2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</row>
    <row r="510" spans="1:14" ht="14.25" customHeight="1">
      <c r="A510" s="2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</row>
    <row r="511" spans="1:14" ht="14.25" customHeight="1">
      <c r="A511" s="2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</row>
    <row r="512" spans="1:14" ht="14.25" customHeight="1">
      <c r="A512" s="2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</row>
    <row r="513" spans="1:14" ht="14.25" customHeight="1">
      <c r="A513" s="2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</row>
    <row r="514" spans="1:14" ht="14.25" customHeight="1">
      <c r="A514" s="2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</row>
    <row r="515" spans="1:14" ht="14.25" customHeight="1">
      <c r="A515" s="2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</row>
    <row r="516" spans="1:14" ht="14.25" customHeight="1">
      <c r="A516" s="2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</row>
    <row r="517" spans="1:14" ht="14.25" customHeight="1">
      <c r="A517" s="2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</row>
    <row r="518" spans="1:14" ht="14.25" customHeight="1">
      <c r="A518" s="2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</row>
    <row r="519" spans="1:14" ht="14.25" customHeight="1">
      <c r="A519" s="2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</row>
    <row r="520" spans="1:14" ht="14.25" customHeight="1">
      <c r="A520" s="2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</row>
    <row r="521" spans="1:14" ht="14.25" customHeight="1">
      <c r="A521" s="2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</row>
    <row r="522" spans="1:14" ht="14.25" customHeight="1">
      <c r="A522" s="2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</row>
    <row r="523" spans="1:14" ht="14.25" customHeight="1">
      <c r="A523" s="2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</row>
    <row r="524" spans="1:14" ht="14.25" customHeight="1">
      <c r="A524" s="2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</row>
    <row r="525" spans="1:14" ht="14.25" customHeight="1">
      <c r="A525" s="2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</row>
    <row r="526" spans="1:14" ht="14.25" customHeight="1">
      <c r="A526" s="2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</row>
    <row r="527" spans="1:14" ht="14.25" customHeight="1">
      <c r="A527" s="2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</row>
    <row r="528" spans="1:14" ht="14.25" customHeight="1">
      <c r="A528" s="2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</row>
    <row r="529" spans="1:14" ht="14.25" customHeight="1">
      <c r="A529" s="2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</row>
    <row r="530" spans="1:14" ht="14.25" customHeight="1">
      <c r="A530" s="2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</row>
    <row r="531" spans="1:14" ht="14.25" customHeight="1">
      <c r="A531" s="2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</row>
    <row r="532" spans="1:14" ht="14.25" customHeight="1">
      <c r="A532" s="2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</row>
    <row r="533" spans="1:14" ht="14.25" customHeight="1">
      <c r="A533" s="2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</row>
    <row r="534" spans="1:14" ht="14.25" customHeight="1">
      <c r="A534" s="2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</row>
    <row r="535" spans="1:14" ht="14.25" customHeight="1">
      <c r="A535" s="2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</row>
    <row r="536" spans="1:14" ht="14.25" customHeight="1">
      <c r="A536" s="2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</row>
    <row r="537" spans="1:14" ht="14.25" customHeight="1">
      <c r="A537" s="2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</row>
    <row r="538" spans="1:14" ht="14.25" customHeight="1">
      <c r="A538" s="2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</row>
    <row r="539" spans="1:14" ht="14.25" customHeight="1">
      <c r="A539" s="2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</row>
    <row r="540" spans="1:14" ht="14.25" customHeight="1">
      <c r="A540" s="2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</row>
    <row r="541" spans="1:14" ht="14.25" customHeight="1">
      <c r="A541" s="2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</row>
    <row r="542" spans="1:14" ht="14.25" customHeight="1">
      <c r="A542" s="2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</row>
    <row r="543" spans="1:14" ht="14.25" customHeight="1">
      <c r="A543" s="2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</row>
    <row r="544" spans="1:14" ht="14.25" customHeight="1">
      <c r="A544" s="2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</row>
    <row r="545" spans="1:14" ht="14.25" customHeight="1">
      <c r="A545" s="2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</row>
    <row r="546" spans="1:14" ht="14.25" customHeight="1">
      <c r="A546" s="2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</row>
    <row r="547" spans="1:14" ht="14.25" customHeight="1">
      <c r="A547" s="2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</row>
    <row r="548" spans="1:14" ht="14.25" customHeight="1">
      <c r="A548" s="2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</row>
    <row r="549" spans="1:14" ht="14.25" customHeight="1">
      <c r="A549" s="2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</row>
    <row r="550" spans="1:14" ht="14.25" customHeight="1">
      <c r="A550" s="2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</row>
    <row r="551" spans="1:14" ht="14.25" customHeight="1">
      <c r="A551" s="2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</row>
    <row r="552" spans="1:14" ht="14.25" customHeight="1">
      <c r="A552" s="2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</row>
    <row r="553" spans="1:14" ht="14.25" customHeight="1">
      <c r="A553" s="2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</row>
    <row r="554" spans="1:14" ht="14.25" customHeight="1">
      <c r="A554" s="2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</row>
    <row r="555" spans="1:14" ht="14.25" customHeight="1">
      <c r="A555" s="2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</row>
    <row r="556" spans="1:14" ht="14.25" customHeight="1">
      <c r="A556" s="2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</row>
    <row r="557" spans="1:14" ht="14.25" customHeight="1">
      <c r="A557" s="2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</row>
    <row r="558" spans="1:14" ht="14.25" customHeight="1">
      <c r="A558" s="2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</row>
    <row r="559" spans="1:14" ht="14.25" customHeight="1">
      <c r="A559" s="2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</row>
    <row r="560" spans="1:14" ht="14.25" customHeight="1">
      <c r="A560" s="2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</row>
    <row r="561" spans="1:14" ht="14.25" customHeight="1">
      <c r="A561" s="2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</row>
    <row r="562" spans="1:14" ht="14.25" customHeight="1">
      <c r="A562" s="2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</row>
    <row r="563" spans="1:14" ht="14.25" customHeight="1">
      <c r="A563" s="2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</row>
    <row r="564" spans="1:14" ht="14.25" customHeight="1">
      <c r="A564" s="2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</row>
    <row r="565" spans="1:14" ht="14.25" customHeight="1">
      <c r="A565" s="2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</row>
    <row r="566" spans="1:14" ht="14.25" customHeight="1">
      <c r="A566" s="2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</row>
    <row r="567" spans="1:14" ht="14.25" customHeight="1">
      <c r="A567" s="2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</row>
    <row r="568" spans="1:14" ht="14.25" customHeight="1">
      <c r="A568" s="2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</row>
    <row r="569" spans="1:14" ht="14.25" customHeight="1">
      <c r="A569" s="2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</row>
    <row r="570" spans="1:14" ht="14.25" customHeight="1">
      <c r="A570" s="2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</row>
    <row r="571" spans="1:14" ht="14.25" customHeight="1">
      <c r="A571" s="2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</row>
    <row r="572" spans="1:14" ht="14.25" customHeight="1">
      <c r="A572" s="2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</row>
    <row r="573" spans="1:14" ht="14.25" customHeight="1">
      <c r="A573" s="2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</row>
    <row r="574" spans="1:14" ht="14.25" customHeight="1">
      <c r="A574" s="2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</row>
    <row r="575" spans="1:14" ht="14.25" customHeight="1">
      <c r="A575" s="2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</row>
    <row r="576" spans="1:14" ht="14.25" customHeight="1">
      <c r="A576" s="2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</row>
    <row r="577" spans="1:14" ht="14.25" customHeight="1">
      <c r="A577" s="2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</row>
    <row r="578" spans="1:14" ht="14.25" customHeight="1">
      <c r="A578" s="2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</row>
    <row r="579" spans="1:14" ht="14.25" customHeight="1">
      <c r="A579" s="2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</row>
    <row r="580" spans="1:14" ht="14.25" customHeight="1">
      <c r="A580" s="2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</row>
    <row r="581" spans="1:14" ht="14.25" customHeight="1">
      <c r="A581" s="2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</row>
    <row r="582" spans="1:14" ht="14.25" customHeight="1">
      <c r="A582" s="2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</row>
    <row r="583" spans="1:14" ht="14.25" customHeight="1">
      <c r="A583" s="2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</row>
    <row r="584" spans="1:14" ht="14.25" customHeight="1">
      <c r="A584" s="2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</row>
    <row r="585" spans="1:14" ht="14.25" customHeight="1">
      <c r="A585" s="2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</row>
    <row r="586" spans="1:14" ht="14.25" customHeight="1">
      <c r="A586" s="2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</row>
    <row r="587" spans="1:14" ht="14.25" customHeight="1">
      <c r="A587" s="2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</row>
    <row r="588" spans="1:14" ht="14.25" customHeight="1">
      <c r="A588" s="2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</row>
    <row r="589" spans="1:14" ht="14.25" customHeight="1">
      <c r="A589" s="2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</row>
    <row r="590" spans="1:14" ht="14.25" customHeight="1">
      <c r="A590" s="2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</row>
    <row r="591" spans="1:14" ht="14.25" customHeight="1">
      <c r="A591" s="2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</row>
    <row r="592" spans="1:14" ht="14.25" customHeight="1">
      <c r="A592" s="2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</row>
    <row r="593" spans="1:14" ht="14.25" customHeight="1">
      <c r="A593" s="2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</row>
    <row r="594" spans="1:14" ht="14.25" customHeight="1">
      <c r="A594" s="2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</row>
    <row r="595" spans="1:14" ht="14.25" customHeight="1">
      <c r="A595" s="2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</row>
    <row r="596" spans="1:14" ht="14.25" customHeight="1">
      <c r="A596" s="2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</row>
    <row r="597" spans="1:14" ht="14.25" customHeight="1">
      <c r="A597" s="2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</row>
    <row r="598" spans="1:14" ht="14.25" customHeight="1">
      <c r="A598" s="2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</row>
    <row r="599" spans="1:14" ht="14.25" customHeight="1">
      <c r="A599" s="2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</row>
    <row r="600" spans="1:14" ht="14.25" customHeight="1">
      <c r="A600" s="2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</row>
    <row r="601" spans="1:14" ht="14.25" customHeight="1">
      <c r="A601" s="2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</row>
    <row r="602" spans="1:14" ht="14.25" customHeight="1">
      <c r="A602" s="2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</row>
    <row r="603" spans="1:14" ht="14.25" customHeight="1">
      <c r="A603" s="2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</row>
    <row r="604" spans="1:14" ht="14.25" customHeight="1">
      <c r="A604" s="2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</row>
    <row r="605" spans="1:14" ht="14.25" customHeight="1">
      <c r="A605" s="2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</row>
    <row r="606" spans="1:14" ht="14.25" customHeight="1">
      <c r="A606" s="2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</row>
    <row r="607" spans="1:14" ht="14.25" customHeight="1">
      <c r="A607" s="2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</row>
    <row r="608" spans="1:14" ht="14.25" customHeight="1">
      <c r="A608" s="2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</row>
    <row r="609" spans="1:14" ht="14.25" customHeight="1">
      <c r="A609" s="2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</row>
    <row r="610" spans="1:14" ht="14.25" customHeight="1">
      <c r="A610" s="2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</row>
    <row r="611" spans="1:14" ht="14.25" customHeight="1">
      <c r="A611" s="2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</row>
    <row r="612" spans="1:14" ht="14.25" customHeight="1">
      <c r="A612" s="2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</row>
    <row r="613" spans="1:14" ht="14.25" customHeight="1">
      <c r="A613" s="2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</row>
    <row r="614" spans="1:14" ht="14.25" customHeight="1">
      <c r="A614" s="2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</row>
    <row r="615" spans="1:14" ht="14.25" customHeight="1">
      <c r="A615" s="2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</row>
    <row r="616" spans="1:14" ht="14.25" customHeight="1">
      <c r="A616" s="2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</row>
    <row r="617" spans="1:14" ht="14.25" customHeight="1">
      <c r="A617" s="2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</row>
    <row r="618" spans="1:14" ht="14.25" customHeight="1">
      <c r="A618" s="2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</row>
    <row r="619" spans="1:14" ht="14.25" customHeight="1">
      <c r="A619" s="2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</row>
    <row r="620" spans="1:14" ht="14.25" customHeight="1">
      <c r="A620" s="2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</row>
    <row r="621" spans="1:14" ht="14.25" customHeight="1">
      <c r="A621" s="2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</row>
    <row r="622" spans="1:14" ht="14.25" customHeight="1">
      <c r="A622" s="2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</row>
    <row r="623" spans="1:14" ht="14.25" customHeight="1">
      <c r="A623" s="2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</row>
    <row r="624" spans="1:14" ht="14.25" customHeight="1">
      <c r="A624" s="2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</row>
    <row r="625" spans="1:14" ht="14.25" customHeight="1">
      <c r="A625" s="2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</row>
    <row r="626" spans="1:14" ht="14.25" customHeight="1">
      <c r="A626" s="2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</row>
    <row r="627" spans="1:14" ht="14.25" customHeight="1">
      <c r="A627" s="2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</row>
    <row r="628" spans="1:14" ht="14.25" customHeight="1">
      <c r="A628" s="2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</row>
    <row r="629" spans="1:14" ht="14.25" customHeight="1">
      <c r="A629" s="2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</row>
    <row r="630" spans="1:14" ht="14.25" customHeight="1">
      <c r="A630" s="2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</row>
    <row r="631" spans="1:14" ht="14.25" customHeight="1">
      <c r="A631" s="2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</row>
    <row r="632" spans="1:14" ht="14.25" customHeight="1">
      <c r="A632" s="2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</row>
    <row r="633" spans="1:14" ht="14.25" customHeight="1">
      <c r="A633" s="2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</row>
    <row r="634" spans="1:14" ht="14.25" customHeight="1">
      <c r="A634" s="2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</row>
    <row r="635" spans="1:14" ht="14.25" customHeight="1">
      <c r="A635" s="2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</row>
    <row r="636" spans="1:14" ht="14.25" customHeight="1">
      <c r="A636" s="2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</row>
    <row r="637" spans="1:14" ht="14.25" customHeight="1">
      <c r="A637" s="2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</row>
    <row r="638" spans="1:14" ht="14.25" customHeight="1">
      <c r="A638" s="2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</row>
    <row r="639" spans="1:14" ht="14.25" customHeight="1">
      <c r="A639" s="2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</row>
    <row r="640" spans="1:14" ht="14.25" customHeight="1">
      <c r="A640" s="2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</row>
    <row r="641" spans="1:14" ht="14.25" customHeight="1">
      <c r="A641" s="2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</row>
    <row r="642" spans="1:14" ht="14.25" customHeight="1">
      <c r="A642" s="2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</row>
    <row r="643" spans="1:14" ht="14.25" customHeight="1">
      <c r="A643" s="2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</row>
    <row r="644" spans="1:14" ht="14.25" customHeight="1">
      <c r="A644" s="2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</row>
    <row r="645" spans="1:14" ht="14.25" customHeight="1">
      <c r="A645" s="2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</row>
    <row r="646" spans="1:14" ht="14.25" customHeight="1">
      <c r="A646" s="2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</row>
    <row r="647" spans="1:14" ht="14.25" customHeight="1">
      <c r="A647" s="2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</row>
    <row r="648" spans="1:14" ht="14.25" customHeight="1">
      <c r="A648" s="2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</row>
    <row r="649" spans="1:14" ht="14.25" customHeight="1">
      <c r="A649" s="2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</row>
    <row r="650" spans="1:14" ht="14.25" customHeight="1">
      <c r="A650" s="2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</row>
    <row r="651" spans="1:14" ht="14.25" customHeight="1">
      <c r="A651" s="2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</row>
    <row r="652" spans="1:14" ht="14.25" customHeight="1">
      <c r="A652" s="2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</row>
    <row r="653" spans="1:14" ht="14.25" customHeight="1">
      <c r="A653" s="2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</row>
    <row r="654" spans="1:14" ht="14.25" customHeight="1">
      <c r="A654" s="2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</row>
    <row r="655" spans="1:14" ht="14.25" customHeight="1">
      <c r="A655" s="2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</row>
    <row r="656" spans="1:14" ht="14.25" customHeight="1">
      <c r="A656" s="2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</row>
    <row r="657" spans="1:14" ht="14.25" customHeight="1">
      <c r="A657" s="2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</row>
    <row r="658" spans="1:14" ht="14.25" customHeight="1">
      <c r="A658" s="2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</row>
    <row r="659" spans="1:14" ht="14.25" customHeight="1">
      <c r="A659" s="2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</row>
    <row r="660" spans="1:14" ht="14.25" customHeight="1">
      <c r="A660" s="2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</row>
    <row r="661" spans="1:14" ht="14.25" customHeight="1">
      <c r="A661" s="2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</row>
    <row r="662" spans="1:14" ht="14.25" customHeight="1">
      <c r="A662" s="2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</row>
    <row r="663" spans="1:14" ht="14.25" customHeight="1">
      <c r="A663" s="2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</row>
    <row r="664" spans="1:14" ht="14.25" customHeight="1">
      <c r="A664" s="2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</row>
    <row r="665" spans="1:14" ht="14.25" customHeight="1">
      <c r="A665" s="2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</row>
    <row r="666" spans="1:14" ht="14.25" customHeight="1">
      <c r="A666" s="2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</row>
    <row r="667" spans="1:14" ht="14.25" customHeight="1">
      <c r="A667" s="2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</row>
    <row r="668" spans="1:14" ht="14.25" customHeight="1">
      <c r="A668" s="2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</row>
    <row r="669" spans="1:14" ht="14.25" customHeight="1">
      <c r="A669" s="2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</row>
    <row r="670" spans="1:14" ht="14.25" customHeight="1">
      <c r="A670" s="2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</row>
    <row r="671" spans="1:14" ht="14.25" customHeight="1">
      <c r="A671" s="2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</row>
    <row r="672" spans="1:14" ht="14.25" customHeight="1">
      <c r="A672" s="2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</row>
    <row r="673" spans="1:14" ht="14.25" customHeight="1">
      <c r="A673" s="2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</row>
    <row r="674" spans="1:14" ht="14.25" customHeight="1">
      <c r="A674" s="2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</row>
    <row r="675" spans="1:14" ht="14.25" customHeight="1">
      <c r="A675" s="2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</row>
    <row r="676" spans="1:14" ht="14.25" customHeight="1">
      <c r="A676" s="2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</row>
    <row r="677" spans="1:14" ht="14.25" customHeight="1">
      <c r="A677" s="2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</row>
    <row r="678" spans="1:14" ht="14.25" customHeight="1">
      <c r="A678" s="2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</row>
    <row r="679" spans="1:14" ht="14.25" customHeight="1">
      <c r="A679" s="2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</row>
    <row r="680" spans="1:14" ht="14.25" customHeight="1">
      <c r="A680" s="2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</row>
    <row r="681" spans="1:14" ht="14.25" customHeight="1">
      <c r="A681" s="2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</row>
    <row r="682" spans="1:14" ht="14.25" customHeight="1">
      <c r="A682" s="2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</row>
    <row r="683" spans="1:14" ht="14.25" customHeight="1">
      <c r="A683" s="2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</row>
    <row r="684" spans="1:14" ht="14.25" customHeight="1">
      <c r="A684" s="2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</row>
    <row r="685" spans="1:14" ht="14.25" customHeight="1">
      <c r="A685" s="2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</row>
    <row r="686" spans="1:14" ht="14.25" customHeight="1">
      <c r="A686" s="2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</row>
    <row r="687" spans="1:14" ht="14.25" customHeight="1">
      <c r="A687" s="2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</row>
    <row r="688" spans="1:14" ht="14.25" customHeight="1">
      <c r="A688" s="2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</row>
    <row r="689" spans="1:14" ht="14.25" customHeight="1">
      <c r="A689" s="2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</row>
    <row r="690" spans="1:14" ht="14.25" customHeight="1">
      <c r="A690" s="2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</row>
    <row r="691" spans="1:14" ht="14.25" customHeight="1">
      <c r="A691" s="2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</row>
    <row r="692" spans="1:14" ht="14.25" customHeight="1">
      <c r="A692" s="2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</row>
    <row r="693" spans="1:14" ht="14.25" customHeight="1">
      <c r="A693" s="2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</row>
    <row r="694" spans="1:14" ht="14.25" customHeight="1">
      <c r="A694" s="2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</row>
    <row r="695" spans="1:14" ht="14.25" customHeight="1">
      <c r="A695" s="2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</row>
    <row r="696" spans="1:14" ht="14.25" customHeight="1">
      <c r="A696" s="2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</row>
    <row r="697" spans="1:14" ht="14.25" customHeight="1">
      <c r="A697" s="2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</row>
    <row r="698" spans="1:14" ht="14.25" customHeight="1">
      <c r="A698" s="2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</row>
    <row r="699" spans="1:14" ht="14.25" customHeight="1">
      <c r="A699" s="2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</row>
    <row r="700" spans="1:14" ht="14.25" customHeight="1">
      <c r="A700" s="2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</row>
    <row r="701" spans="1:14" ht="14.25" customHeight="1">
      <c r="A701" s="2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</row>
    <row r="702" spans="1:14" ht="14.25" customHeight="1">
      <c r="A702" s="2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</row>
    <row r="703" spans="1:14" ht="14.25" customHeight="1">
      <c r="A703" s="2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</row>
    <row r="704" spans="1:14" ht="14.25" customHeight="1">
      <c r="A704" s="2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</row>
    <row r="705" spans="1:14" ht="14.25" customHeight="1">
      <c r="A705" s="2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</row>
    <row r="706" spans="1:14" ht="14.25" customHeight="1">
      <c r="A706" s="2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</row>
    <row r="707" spans="1:14" ht="14.25" customHeight="1">
      <c r="A707" s="2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</row>
    <row r="708" spans="1:14" ht="14.25" customHeight="1">
      <c r="A708" s="2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</row>
    <row r="709" spans="1:14" ht="14.25" customHeight="1">
      <c r="A709" s="2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</row>
    <row r="710" spans="1:14" ht="14.25" customHeight="1">
      <c r="A710" s="2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</row>
    <row r="711" spans="1:14" ht="14.25" customHeight="1">
      <c r="A711" s="2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</row>
    <row r="712" spans="1:14" ht="14.25" customHeight="1">
      <c r="A712" s="2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</row>
    <row r="713" spans="1:14" ht="14.25" customHeight="1">
      <c r="A713" s="2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</row>
    <row r="714" spans="1:14" ht="14.25" customHeight="1">
      <c r="A714" s="2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</row>
    <row r="715" spans="1:14" ht="14.25" customHeight="1">
      <c r="A715" s="2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</row>
    <row r="716" spans="1:14" ht="14.25" customHeight="1">
      <c r="A716" s="2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</row>
    <row r="717" spans="1:14" ht="14.25" customHeight="1">
      <c r="A717" s="2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</row>
    <row r="718" spans="1:14" ht="14.25" customHeight="1">
      <c r="A718" s="2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</row>
    <row r="719" spans="1:14" ht="14.25" customHeight="1">
      <c r="A719" s="2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</row>
    <row r="720" spans="1:14" ht="14.25" customHeight="1">
      <c r="A720" s="2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</row>
    <row r="721" spans="1:14" ht="14.25" customHeight="1">
      <c r="A721" s="2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</row>
    <row r="722" spans="1:14" ht="14.25" customHeight="1">
      <c r="A722" s="2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</row>
    <row r="723" spans="1:14" ht="14.25" customHeight="1">
      <c r="A723" s="2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</row>
    <row r="724" spans="1:14" ht="14.25" customHeight="1">
      <c r="A724" s="2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</row>
    <row r="725" spans="1:14" ht="14.25" customHeight="1">
      <c r="A725" s="2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</row>
    <row r="726" spans="1:14" ht="14.25" customHeight="1">
      <c r="A726" s="2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</row>
    <row r="727" spans="1:14" ht="14.25" customHeight="1">
      <c r="A727" s="2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</row>
    <row r="728" spans="1:14" ht="14.25" customHeight="1">
      <c r="A728" s="2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</row>
    <row r="729" spans="1:14" ht="14.25" customHeight="1">
      <c r="A729" s="2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</row>
    <row r="730" spans="1:14" ht="14.25" customHeight="1">
      <c r="A730" s="2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</row>
    <row r="731" spans="1:14" ht="14.25" customHeight="1">
      <c r="A731" s="2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</row>
    <row r="732" spans="1:14" ht="14.25" customHeight="1">
      <c r="A732" s="2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</row>
    <row r="733" spans="1:14" ht="14.25" customHeight="1">
      <c r="A733" s="2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</row>
    <row r="734" spans="1:14" ht="14.25" customHeight="1">
      <c r="A734" s="2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</row>
    <row r="735" spans="1:14" ht="14.25" customHeight="1">
      <c r="A735" s="2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</row>
    <row r="736" spans="1:14" ht="14.25" customHeight="1">
      <c r="A736" s="2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</row>
    <row r="737" spans="1:14" ht="14.25" customHeight="1">
      <c r="A737" s="2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</row>
    <row r="738" spans="1:14" ht="14.25" customHeight="1">
      <c r="A738" s="2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</row>
    <row r="739" spans="1:14" ht="14.25" customHeight="1">
      <c r="A739" s="2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</row>
    <row r="740" spans="1:14" ht="14.25" customHeight="1">
      <c r="A740" s="2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</row>
    <row r="741" spans="1:14" ht="14.25" customHeight="1">
      <c r="A741" s="2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</row>
    <row r="742" spans="1:14" ht="14.25" customHeight="1">
      <c r="A742" s="2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</row>
    <row r="743" spans="1:14" ht="14.25" customHeight="1">
      <c r="A743" s="2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</row>
    <row r="744" spans="1:14" ht="14.25" customHeight="1">
      <c r="A744" s="2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</row>
    <row r="745" spans="1:14" ht="14.25" customHeight="1">
      <c r="A745" s="2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</row>
    <row r="746" spans="1:14" ht="14.25" customHeight="1">
      <c r="A746" s="2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</row>
    <row r="747" spans="1:14" ht="14.25" customHeight="1">
      <c r="A747" s="2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</row>
    <row r="748" spans="1:14" ht="14.25" customHeight="1">
      <c r="A748" s="2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</row>
    <row r="749" spans="1:14" ht="14.25" customHeight="1">
      <c r="A749" s="2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</row>
    <row r="750" spans="1:14" ht="14.25" customHeight="1">
      <c r="A750" s="2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</row>
    <row r="751" spans="1:14" ht="14.25" customHeight="1">
      <c r="A751" s="2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</row>
    <row r="752" spans="1:14" ht="14.25" customHeight="1">
      <c r="A752" s="2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</row>
    <row r="753" spans="1:14" ht="14.25" customHeight="1">
      <c r="A753" s="2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</row>
    <row r="754" spans="1:14" ht="14.25" customHeight="1">
      <c r="A754" s="2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</row>
    <row r="755" spans="1:14" ht="14.25" customHeight="1">
      <c r="A755" s="2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</row>
    <row r="756" spans="1:14" ht="14.25" customHeight="1">
      <c r="A756" s="2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</row>
    <row r="757" spans="1:14" ht="14.25" customHeight="1">
      <c r="A757" s="2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</row>
    <row r="758" spans="1:14" ht="14.25" customHeight="1">
      <c r="A758" s="2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</row>
    <row r="759" spans="1:14" ht="14.25" customHeight="1">
      <c r="A759" s="2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</row>
    <row r="760" spans="1:14" ht="14.25" customHeight="1">
      <c r="A760" s="2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</row>
    <row r="761" spans="1:14" ht="14.25" customHeight="1">
      <c r="A761" s="2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</row>
    <row r="762" spans="1:14" ht="14.25" customHeight="1">
      <c r="A762" s="2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</row>
    <row r="763" spans="1:14" ht="14.25" customHeight="1">
      <c r="A763" s="2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</row>
    <row r="764" spans="1:14" ht="14.25" customHeight="1">
      <c r="A764" s="2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</row>
    <row r="765" spans="1:14" ht="14.25" customHeight="1">
      <c r="A765" s="2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</row>
    <row r="766" spans="1:14" ht="14.25" customHeight="1">
      <c r="A766" s="2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</row>
    <row r="767" spans="1:14" ht="14.25" customHeight="1">
      <c r="A767" s="2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</row>
    <row r="768" spans="1:14" ht="14.25" customHeight="1">
      <c r="A768" s="2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</row>
    <row r="769" spans="1:14" ht="14.25" customHeight="1">
      <c r="A769" s="2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</row>
    <row r="770" spans="1:14" ht="14.25" customHeight="1">
      <c r="A770" s="2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</row>
    <row r="771" spans="1:14" ht="14.25" customHeight="1">
      <c r="A771" s="2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</row>
    <row r="772" spans="1:14" ht="14.25" customHeight="1">
      <c r="A772" s="2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</row>
    <row r="773" spans="1:14" ht="14.25" customHeight="1">
      <c r="A773" s="2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</row>
    <row r="774" spans="1:14" ht="14.25" customHeight="1">
      <c r="A774" s="2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</row>
    <row r="775" spans="1:14" ht="14.25" customHeight="1">
      <c r="A775" s="2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</row>
    <row r="776" spans="1:14" ht="14.25" customHeight="1">
      <c r="A776" s="2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</row>
    <row r="777" spans="1:14" ht="14.25" customHeight="1">
      <c r="A777" s="2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</row>
    <row r="778" spans="1:14" ht="14.25" customHeight="1">
      <c r="A778" s="2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</row>
    <row r="779" spans="1:14" ht="14.25" customHeight="1">
      <c r="A779" s="2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</row>
    <row r="780" spans="1:14" ht="14.25" customHeight="1">
      <c r="A780" s="2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</row>
    <row r="781" spans="1:14" ht="14.25" customHeight="1">
      <c r="A781" s="2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</row>
    <row r="782" spans="1:14" ht="14.25" customHeight="1">
      <c r="A782" s="2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</row>
    <row r="783" spans="1:14" ht="14.25" customHeight="1">
      <c r="A783" s="2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</row>
    <row r="784" spans="1:14" ht="14.25" customHeight="1">
      <c r="A784" s="2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</row>
    <row r="785" spans="1:14" ht="14.25" customHeight="1">
      <c r="A785" s="2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</row>
    <row r="786" spans="1:14" ht="14.25" customHeight="1">
      <c r="A786" s="2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</row>
    <row r="787" spans="1:14" ht="14.25" customHeight="1">
      <c r="A787" s="2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</row>
    <row r="788" spans="1:14" ht="14.25" customHeight="1">
      <c r="A788" s="2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</row>
    <row r="789" spans="1:14" ht="14.25" customHeight="1">
      <c r="A789" s="2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</row>
    <row r="790" spans="1:14" ht="14.25" customHeight="1">
      <c r="A790" s="2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</row>
    <row r="791" spans="1:14" ht="14.25" customHeight="1">
      <c r="A791" s="2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</row>
    <row r="792" spans="1:14" ht="14.25" customHeight="1">
      <c r="A792" s="2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</row>
    <row r="793" spans="1:14" ht="14.25" customHeight="1">
      <c r="A793" s="2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</row>
    <row r="794" spans="1:14" ht="14.25" customHeight="1">
      <c r="A794" s="2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</row>
    <row r="795" spans="1:14" ht="14.25" customHeight="1">
      <c r="A795" s="2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</row>
    <row r="796" spans="1:14" ht="14.25" customHeight="1">
      <c r="A796" s="2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</row>
    <row r="797" spans="1:14" ht="14.25" customHeight="1">
      <c r="A797" s="2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</row>
    <row r="798" spans="1:14" ht="14.25" customHeight="1">
      <c r="A798" s="2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</row>
    <row r="799" spans="1:14" ht="14.25" customHeight="1">
      <c r="A799" s="2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</row>
    <row r="800" spans="1:14" ht="14.25" customHeight="1">
      <c r="A800" s="2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</row>
    <row r="801" spans="1:14" ht="14.25" customHeight="1">
      <c r="A801" s="2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</row>
    <row r="802" spans="1:14" ht="14.25" customHeight="1">
      <c r="A802" s="2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</row>
    <row r="803" spans="1:14" ht="14.25" customHeight="1">
      <c r="A803" s="2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</row>
    <row r="804" spans="1:14" ht="14.25" customHeight="1">
      <c r="A804" s="2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</row>
    <row r="805" spans="1:14" ht="14.25" customHeight="1">
      <c r="A805" s="2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</row>
    <row r="806" spans="1:14" ht="14.25" customHeight="1">
      <c r="A806" s="2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</row>
    <row r="807" spans="1:14" ht="14.25" customHeight="1">
      <c r="A807" s="2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</row>
    <row r="808" spans="1:14" ht="14.25" customHeight="1">
      <c r="A808" s="2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</row>
    <row r="809" spans="1:14" ht="14.25" customHeight="1">
      <c r="A809" s="2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</row>
    <row r="810" spans="1:14" ht="14.25" customHeight="1">
      <c r="A810" s="2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</row>
    <row r="811" spans="1:14" ht="14.25" customHeight="1">
      <c r="A811" s="2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</row>
    <row r="812" spans="1:14" ht="14.25" customHeight="1">
      <c r="A812" s="2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</row>
    <row r="813" spans="1:14" ht="14.25" customHeight="1">
      <c r="A813" s="2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</row>
    <row r="814" spans="1:14" ht="14.25" customHeight="1">
      <c r="A814" s="2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</row>
    <row r="815" spans="1:14" ht="14.25" customHeight="1">
      <c r="A815" s="2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</row>
    <row r="816" spans="1:14" ht="14.25" customHeight="1">
      <c r="A816" s="2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</row>
    <row r="817" spans="1:14" ht="14.25" customHeight="1">
      <c r="A817" s="2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</row>
    <row r="818" spans="1:14" ht="14.25" customHeight="1">
      <c r="A818" s="2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</row>
    <row r="819" spans="1:14" ht="14.25" customHeight="1">
      <c r="A819" s="2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</row>
    <row r="820" spans="1:14" ht="14.25" customHeight="1">
      <c r="A820" s="2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</row>
    <row r="821" spans="1:14" ht="14.25" customHeight="1">
      <c r="A821" s="2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</row>
    <row r="822" spans="1:14" ht="14.25" customHeight="1">
      <c r="A822" s="2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</row>
    <row r="823" spans="1:14" ht="14.25" customHeight="1">
      <c r="A823" s="2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</row>
    <row r="824" spans="1:14" ht="14.25" customHeight="1">
      <c r="A824" s="2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</row>
    <row r="825" spans="1:14" ht="14.25" customHeight="1">
      <c r="A825" s="2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</row>
    <row r="826" spans="1:14" ht="14.25" customHeight="1">
      <c r="A826" s="2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</row>
    <row r="827" spans="1:14" ht="14.25" customHeight="1">
      <c r="A827" s="2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</row>
    <row r="828" spans="1:14" ht="14.25" customHeight="1">
      <c r="A828" s="2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</row>
    <row r="829" spans="1:14" ht="14.25" customHeight="1">
      <c r="A829" s="2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</row>
    <row r="830" spans="1:14" ht="14.25" customHeight="1">
      <c r="A830" s="2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</row>
    <row r="831" spans="1:14" ht="14.25" customHeight="1">
      <c r="A831" s="2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</row>
    <row r="832" spans="1:14" ht="14.25" customHeight="1">
      <c r="A832" s="2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</row>
    <row r="833" spans="1:14" ht="14.25" customHeight="1">
      <c r="A833" s="2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</row>
    <row r="834" spans="1:14" ht="14.25" customHeight="1">
      <c r="A834" s="2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</row>
    <row r="835" spans="1:14" ht="14.25" customHeight="1">
      <c r="A835" s="2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</row>
    <row r="836" spans="1:14" ht="14.25" customHeight="1">
      <c r="A836" s="2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</row>
    <row r="837" spans="1:14" ht="14.25" customHeight="1">
      <c r="A837" s="2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</row>
    <row r="838" spans="1:14" ht="14.25" customHeight="1">
      <c r="A838" s="2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</row>
    <row r="839" spans="1:14" ht="14.25" customHeight="1">
      <c r="A839" s="2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</row>
    <row r="840" spans="1:14" ht="14.25" customHeight="1">
      <c r="A840" s="2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</row>
    <row r="841" spans="1:14" ht="14.25" customHeight="1">
      <c r="A841" s="2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</row>
    <row r="842" spans="1:14" ht="14.25" customHeight="1">
      <c r="A842" s="2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</row>
    <row r="843" spans="1:14" ht="14.25" customHeight="1">
      <c r="A843" s="2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</row>
    <row r="844" spans="1:14" ht="14.25" customHeight="1">
      <c r="A844" s="2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</row>
    <row r="845" spans="1:14" ht="14.25" customHeight="1">
      <c r="A845" s="2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</row>
    <row r="846" spans="1:14" ht="14.25" customHeight="1">
      <c r="A846" s="2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</row>
    <row r="847" spans="1:14" ht="14.25" customHeight="1">
      <c r="A847" s="2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</row>
    <row r="848" spans="1:14" ht="14.25" customHeight="1">
      <c r="A848" s="2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</row>
    <row r="849" spans="1:14" ht="14.25" customHeight="1">
      <c r="A849" s="2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</row>
    <row r="850" spans="1:14" ht="14.25" customHeight="1">
      <c r="A850" s="2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</row>
    <row r="851" spans="1:14" ht="14.25" customHeight="1">
      <c r="A851" s="2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</row>
    <row r="852" spans="1:14" ht="14.25" customHeight="1">
      <c r="A852" s="2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</row>
    <row r="853" spans="1:14" ht="14.25" customHeight="1">
      <c r="A853" s="2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</row>
    <row r="854" spans="1:14" ht="14.25" customHeight="1">
      <c r="A854" s="2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</row>
    <row r="855" spans="1:14" ht="14.25" customHeight="1">
      <c r="A855" s="2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</row>
    <row r="856" spans="1:14" ht="14.25" customHeight="1">
      <c r="A856" s="2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</row>
    <row r="857" spans="1:14" ht="14.25" customHeight="1">
      <c r="A857" s="2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</row>
    <row r="858" spans="1:14" ht="14.25" customHeight="1">
      <c r="A858" s="2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</row>
    <row r="859" spans="1:14" ht="14.25" customHeight="1">
      <c r="A859" s="2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</row>
    <row r="860" spans="1:14" ht="14.25" customHeight="1">
      <c r="A860" s="2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</row>
    <row r="861" spans="1:14" ht="14.25" customHeight="1">
      <c r="A861" s="2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</row>
    <row r="862" spans="1:14" ht="14.25" customHeight="1">
      <c r="A862" s="2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</row>
    <row r="863" spans="1:14" ht="14.25" customHeight="1">
      <c r="A863" s="2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</row>
    <row r="864" spans="1:14" ht="14.25" customHeight="1">
      <c r="A864" s="2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</row>
    <row r="865" spans="1:14" ht="14.25" customHeight="1">
      <c r="A865" s="2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</row>
    <row r="866" spans="1:14" ht="14.25" customHeight="1">
      <c r="A866" s="2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</row>
    <row r="867" spans="1:14" ht="14.25" customHeight="1">
      <c r="A867" s="2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</row>
    <row r="868" spans="1:14" ht="14.25" customHeight="1">
      <c r="A868" s="2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</row>
    <row r="869" spans="1:14" ht="14.25" customHeight="1">
      <c r="A869" s="2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</row>
    <row r="870" spans="1:14" ht="14.25" customHeight="1">
      <c r="A870" s="2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</row>
    <row r="871" spans="1:14" ht="14.25" customHeight="1">
      <c r="A871" s="2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</row>
    <row r="872" spans="1:14" ht="14.25" customHeight="1">
      <c r="A872" s="2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</row>
    <row r="873" spans="1:14" ht="14.25" customHeight="1">
      <c r="A873" s="2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</row>
    <row r="874" spans="1:14" ht="14.25" customHeight="1">
      <c r="A874" s="2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</row>
    <row r="875" spans="1:14" ht="14.25" customHeight="1">
      <c r="A875" s="2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</row>
    <row r="876" spans="1:14" ht="14.25" customHeight="1">
      <c r="A876" s="2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</row>
    <row r="877" spans="1:14" ht="14.25" customHeight="1">
      <c r="A877" s="2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</row>
    <row r="878" spans="1:14" ht="14.25" customHeight="1">
      <c r="A878" s="2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</row>
    <row r="879" spans="1:14" ht="14.25" customHeight="1">
      <c r="A879" s="2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</row>
    <row r="880" spans="1:14" ht="14.25" customHeight="1">
      <c r="A880" s="2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</row>
    <row r="881" spans="1:14" ht="14.25" customHeight="1">
      <c r="A881" s="2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</row>
    <row r="882" spans="1:14" ht="14.25" customHeight="1">
      <c r="A882" s="2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</row>
    <row r="883" spans="1:14" ht="14.25" customHeight="1">
      <c r="A883" s="2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</row>
    <row r="884" spans="1:14" ht="14.25" customHeight="1">
      <c r="A884" s="2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</row>
    <row r="885" spans="1:14" ht="14.25" customHeight="1">
      <c r="A885" s="2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</row>
    <row r="886" spans="1:14" ht="14.25" customHeight="1">
      <c r="A886" s="2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</row>
    <row r="887" spans="1:14" ht="14.25" customHeight="1">
      <c r="A887" s="2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</row>
    <row r="888" spans="1:14" ht="14.25" customHeight="1">
      <c r="A888" s="2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</row>
    <row r="889" spans="1:14" ht="14.25" customHeight="1">
      <c r="A889" s="2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</row>
    <row r="890" spans="1:14" ht="14.25" customHeight="1">
      <c r="A890" s="2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</row>
    <row r="891" spans="1:14" ht="14.25" customHeight="1">
      <c r="A891" s="2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</row>
    <row r="892" spans="1:14" ht="14.25" customHeight="1">
      <c r="A892" s="2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</row>
    <row r="893" spans="1:14" ht="14.25" customHeight="1">
      <c r="A893" s="2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</row>
    <row r="894" spans="1:14" ht="14.25" customHeight="1">
      <c r="A894" s="2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</row>
    <row r="895" spans="1:14" ht="14.25" customHeight="1">
      <c r="A895" s="2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</row>
    <row r="896" spans="1:14" ht="14.25" customHeight="1">
      <c r="A896" s="2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</row>
    <row r="897" spans="1:14" ht="14.25" customHeight="1">
      <c r="A897" s="2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</row>
    <row r="898" spans="1:14" ht="14.25" customHeight="1">
      <c r="A898" s="2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</row>
    <row r="899" spans="1:14" ht="14.25" customHeight="1">
      <c r="A899" s="2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</row>
    <row r="900" spans="1:14" ht="14.25" customHeight="1">
      <c r="A900" s="2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</row>
    <row r="901" spans="1:14" ht="14.25" customHeight="1">
      <c r="A901" s="2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</row>
    <row r="902" spans="1:14" ht="14.25" customHeight="1">
      <c r="A902" s="2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</row>
    <row r="903" spans="1:14" ht="14.25" customHeight="1">
      <c r="A903" s="2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</row>
    <row r="904" spans="1:14" ht="14.25" customHeight="1">
      <c r="A904" s="2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</row>
    <row r="905" spans="1:14" ht="14.25" customHeight="1">
      <c r="A905" s="2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</row>
    <row r="906" spans="1:14" ht="14.25" customHeight="1">
      <c r="A906" s="2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</row>
    <row r="907" spans="1:14" ht="14.25" customHeight="1">
      <c r="A907" s="2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</row>
    <row r="908" spans="1:14" ht="14.25" customHeight="1">
      <c r="A908" s="2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</row>
    <row r="909" spans="1:14" ht="14.25" customHeight="1">
      <c r="A909" s="2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</row>
    <row r="910" spans="1:14" ht="14.25" customHeight="1">
      <c r="A910" s="2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</row>
    <row r="911" spans="1:14" ht="14.25" customHeight="1">
      <c r="A911" s="2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</row>
    <row r="912" spans="1:14" ht="14.25" customHeight="1">
      <c r="A912" s="2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</row>
    <row r="913" spans="1:14" ht="14.25" customHeight="1">
      <c r="A913" s="2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</row>
    <row r="914" spans="1:14" ht="14.25" customHeight="1">
      <c r="A914" s="2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</row>
    <row r="915" spans="1:14" ht="14.25" customHeight="1">
      <c r="A915" s="2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</row>
    <row r="916" spans="1:14" ht="14.25" customHeight="1">
      <c r="A916" s="2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</row>
    <row r="917" spans="1:14" ht="14.25" customHeight="1">
      <c r="A917" s="2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</row>
    <row r="918" spans="1:14" ht="14.25" customHeight="1">
      <c r="A918" s="2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</row>
    <row r="919" spans="1:14" ht="14.25" customHeight="1">
      <c r="A919" s="2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</row>
    <row r="920" spans="1:14" ht="14.25" customHeight="1">
      <c r="A920" s="2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</row>
    <row r="921" spans="1:14" ht="14.25" customHeight="1">
      <c r="A921" s="2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</row>
    <row r="922" spans="1:14" ht="14.25" customHeight="1">
      <c r="A922" s="2"/>
      <c r="B922" s="93"/>
      <c r="C922" s="93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</row>
    <row r="923" spans="1:14" ht="14.25" customHeight="1">
      <c r="A923" s="2"/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</row>
    <row r="924" spans="1:14" ht="14.25" customHeight="1">
      <c r="A924" s="2"/>
      <c r="B924" s="93"/>
      <c r="C924" s="93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</row>
    <row r="925" spans="1:14" ht="14.25" customHeight="1">
      <c r="A925" s="2"/>
      <c r="B925" s="93"/>
      <c r="C925" s="93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</row>
    <row r="926" spans="1:14" ht="14.25" customHeight="1">
      <c r="A926" s="2"/>
      <c r="B926" s="93"/>
      <c r="C926" s="93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</row>
    <row r="927" spans="1:14" ht="14.25" customHeight="1">
      <c r="A927" s="2"/>
      <c r="B927" s="93"/>
      <c r="C927" s="93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</row>
    <row r="928" spans="1:14" ht="14.25" customHeight="1">
      <c r="A928" s="2"/>
      <c r="B928" s="93"/>
      <c r="C928" s="93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</row>
    <row r="929" spans="1:14" ht="14.25" customHeight="1">
      <c r="A929" s="2"/>
      <c r="B929" s="93"/>
      <c r="C929" s="93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</row>
    <row r="930" spans="1:14" ht="14.25" customHeight="1">
      <c r="A930" s="2"/>
      <c r="B930" s="93"/>
      <c r="C930" s="93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</row>
    <row r="931" spans="1:14" ht="14.25" customHeight="1">
      <c r="A931" s="2"/>
      <c r="B931" s="93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</row>
    <row r="932" spans="1:14" ht="14.25" customHeight="1">
      <c r="A932" s="2"/>
      <c r="B932" s="93"/>
      <c r="C932" s="93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</row>
    <row r="933" spans="1:14" ht="14.25" customHeight="1">
      <c r="A933" s="2"/>
      <c r="B933" s="93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</row>
    <row r="934" spans="1:14" ht="14.25" customHeight="1">
      <c r="A934" s="2"/>
      <c r="B934" s="93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</row>
    <row r="935" spans="1:14" ht="14.25" customHeight="1">
      <c r="A935" s="2"/>
      <c r="B935" s="93"/>
      <c r="C935" s="93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</row>
    <row r="936" spans="1:14" ht="14.25" customHeight="1">
      <c r="A936" s="2"/>
      <c r="B936" s="93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</row>
    <row r="937" spans="1:14" ht="14.25" customHeight="1">
      <c r="A937" s="2"/>
      <c r="B937" s="93"/>
      <c r="C937" s="93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</row>
    <row r="938" spans="1:14" ht="14.25" customHeight="1">
      <c r="A938" s="2"/>
      <c r="B938" s="93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</row>
    <row r="939" spans="1:14" ht="14.25" customHeight="1">
      <c r="A939" s="2"/>
      <c r="B939" s="93"/>
      <c r="C939" s="93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</row>
    <row r="940" spans="1:14" ht="14.25" customHeight="1">
      <c r="A940" s="2"/>
      <c r="B940" s="93"/>
      <c r="C940" s="93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</row>
    <row r="941" spans="1:14" ht="14.25" customHeight="1">
      <c r="A941" s="2"/>
      <c r="B941" s="93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</row>
    <row r="942" spans="1:14" ht="14.25" customHeight="1">
      <c r="A942" s="2"/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</row>
    <row r="943" spans="1:14" ht="14.25" customHeight="1">
      <c r="A943" s="2"/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</row>
    <row r="944" spans="1:14" ht="14.25" customHeight="1">
      <c r="A944" s="2"/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</row>
    <row r="945" spans="1:14" ht="14.25" customHeight="1">
      <c r="A945" s="2"/>
      <c r="B945" s="93"/>
      <c r="C945" s="93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</row>
    <row r="946" spans="1:14" ht="14.25" customHeight="1">
      <c r="A946" s="2"/>
      <c r="B946" s="93"/>
      <c r="C946" s="93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</row>
    <row r="947" spans="1:14" ht="14.25" customHeight="1">
      <c r="A947" s="2"/>
      <c r="B947" s="93"/>
      <c r="C947" s="93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</row>
    <row r="948" spans="1:14" ht="14.25" customHeight="1">
      <c r="A948" s="2"/>
      <c r="B948" s="93"/>
      <c r="C948" s="93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</row>
    <row r="949" spans="1:14" ht="14.25" customHeight="1">
      <c r="A949" s="2"/>
      <c r="B949" s="93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</row>
    <row r="950" spans="1:14" ht="14.25" customHeight="1">
      <c r="A950" s="2"/>
      <c r="B950" s="93"/>
      <c r="C950" s="93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</row>
    <row r="951" spans="1:14" ht="14.25" customHeight="1">
      <c r="A951" s="2"/>
      <c r="B951" s="93"/>
      <c r="C951" s="93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</row>
    <row r="952" spans="1:14" ht="14.25" customHeight="1">
      <c r="A952" s="2"/>
      <c r="B952" s="93"/>
      <c r="C952" s="93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</row>
    <row r="953" spans="1:14" ht="14.25" customHeight="1">
      <c r="A953" s="2"/>
      <c r="B953" s="93"/>
      <c r="C953" s="93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</row>
    <row r="954" spans="1:14" ht="14.25" customHeight="1">
      <c r="A954" s="2"/>
      <c r="B954" s="93"/>
      <c r="C954" s="93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</row>
    <row r="955" spans="1:14" ht="14.25" customHeight="1">
      <c r="A955" s="2"/>
      <c r="B955" s="93"/>
      <c r="C955" s="93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</row>
    <row r="956" spans="1:14" ht="14.25" customHeight="1">
      <c r="A956" s="2"/>
      <c r="B956" s="93"/>
      <c r="C956" s="93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</row>
    <row r="957" spans="1:14" ht="14.25" customHeight="1">
      <c r="A957" s="2"/>
      <c r="B957" s="93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</row>
    <row r="958" spans="1:14" ht="14.25" customHeight="1">
      <c r="A958" s="2"/>
      <c r="B958" s="93"/>
      <c r="C958" s="93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</row>
    <row r="959" spans="1:14" ht="14.25" customHeight="1">
      <c r="A959" s="2"/>
      <c r="B959" s="93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</row>
    <row r="960" spans="1:14" ht="14.25" customHeight="1">
      <c r="A960" s="2"/>
      <c r="B960" s="93"/>
      <c r="C960" s="93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</row>
    <row r="961" spans="1:14" ht="14.25" customHeight="1">
      <c r="A961" s="2"/>
      <c r="B961" s="93"/>
      <c r="C961" s="93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</row>
    <row r="962" spans="1:14" ht="14.25" customHeight="1">
      <c r="A962" s="2"/>
      <c r="B962" s="93"/>
      <c r="C962" s="93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</row>
    <row r="963" spans="1:14" ht="14.25" customHeight="1">
      <c r="A963" s="2"/>
      <c r="B963" s="93"/>
      <c r="C963" s="93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</row>
    <row r="964" spans="1:14" ht="14.25" customHeight="1">
      <c r="A964" s="2"/>
      <c r="B964" s="93"/>
      <c r="C964" s="93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</row>
    <row r="965" spans="1:14" ht="14.25" customHeight="1">
      <c r="A965" s="2"/>
      <c r="B965" s="93"/>
      <c r="C965" s="93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</row>
    <row r="966" spans="1:14" ht="14.25" customHeight="1">
      <c r="A966" s="2"/>
      <c r="B966" s="93"/>
      <c r="C966" s="93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</row>
    <row r="967" spans="1:14" ht="14.25" customHeight="1">
      <c r="A967" s="2"/>
      <c r="B967" s="93"/>
      <c r="C967" s="93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</row>
    <row r="968" spans="1:14" ht="14.25" customHeight="1">
      <c r="A968" s="2"/>
      <c r="B968" s="93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</row>
    <row r="969" spans="1:14" ht="14.25" customHeight="1">
      <c r="A969" s="2"/>
      <c r="B969" s="93"/>
      <c r="C969" s="93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</row>
    <row r="970" spans="1:14" ht="14.25" customHeight="1">
      <c r="A970" s="2"/>
      <c r="B970" s="93"/>
      <c r="C970" s="93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</row>
    <row r="971" spans="1:14" ht="14.25" customHeight="1">
      <c r="A971" s="2"/>
      <c r="B971" s="93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</row>
    <row r="972" spans="1:14" ht="14.25" customHeight="1">
      <c r="A972" s="2"/>
      <c r="B972" s="93"/>
      <c r="C972" s="93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</row>
    <row r="973" spans="1:14" ht="14.25" customHeight="1">
      <c r="A973" s="2"/>
      <c r="B973" s="93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</row>
    <row r="974" spans="1:14" ht="14.25" customHeight="1">
      <c r="A974" s="2"/>
      <c r="B974" s="93"/>
      <c r="C974" s="93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</row>
    <row r="975" spans="1:14" ht="14.25" customHeight="1">
      <c r="A975" s="2"/>
      <c r="B975" s="93"/>
      <c r="C975" s="93"/>
      <c r="D975" s="93"/>
      <c r="E975" s="93"/>
      <c r="F975" s="93"/>
      <c r="G975" s="93"/>
      <c r="H975" s="93"/>
      <c r="I975" s="93"/>
      <c r="J975" s="93"/>
      <c r="K975" s="93"/>
      <c r="L975" s="93"/>
      <c r="M975" s="93"/>
      <c r="N975" s="93"/>
    </row>
    <row r="976" spans="1:14" ht="14.25" customHeight="1">
      <c r="A976" s="2"/>
      <c r="B976" s="93"/>
      <c r="C976" s="93"/>
      <c r="D976" s="93"/>
      <c r="E976" s="93"/>
      <c r="F976" s="93"/>
      <c r="G976" s="93"/>
      <c r="H976" s="93"/>
      <c r="I976" s="93"/>
      <c r="J976" s="93"/>
      <c r="K976" s="93"/>
      <c r="L976" s="93"/>
      <c r="M976" s="93"/>
      <c r="N976" s="93"/>
    </row>
    <row r="977" spans="1:14" ht="14.25" customHeight="1">
      <c r="A977" s="2"/>
      <c r="B977" s="93"/>
      <c r="C977" s="93"/>
      <c r="D977" s="93"/>
      <c r="E977" s="93"/>
      <c r="F977" s="93"/>
      <c r="G977" s="93"/>
      <c r="H977" s="93"/>
      <c r="I977" s="93"/>
      <c r="J977" s="93"/>
      <c r="K977" s="93"/>
      <c r="L977" s="93"/>
      <c r="M977" s="93"/>
      <c r="N977" s="93"/>
    </row>
    <row r="978" spans="1:14" ht="14.25" customHeight="1">
      <c r="A978" s="2"/>
      <c r="B978" s="93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</row>
    <row r="979" spans="1:14" ht="14.25" customHeight="1">
      <c r="A979" s="2"/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</row>
    <row r="980" spans="1:14" ht="14.25" customHeight="1">
      <c r="A980" s="2"/>
      <c r="B980" s="93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</row>
    <row r="981" spans="1:14" ht="14.25" customHeight="1">
      <c r="A981" s="2"/>
      <c r="B981" s="93"/>
      <c r="C981" s="93"/>
      <c r="D981" s="93"/>
      <c r="E981" s="93"/>
      <c r="F981" s="93"/>
      <c r="G981" s="93"/>
      <c r="H981" s="93"/>
      <c r="I981" s="93"/>
      <c r="J981" s="93"/>
      <c r="K981" s="93"/>
      <c r="L981" s="93"/>
      <c r="M981" s="93"/>
      <c r="N981" s="93"/>
    </row>
    <row r="982" spans="1:14" ht="14.25" customHeight="1">
      <c r="A982" s="2"/>
      <c r="B982" s="93"/>
      <c r="C982" s="93"/>
      <c r="D982" s="93"/>
      <c r="E982" s="93"/>
      <c r="F982" s="93"/>
      <c r="G982" s="93"/>
      <c r="H982" s="93"/>
      <c r="I982" s="93"/>
      <c r="J982" s="93"/>
      <c r="K982" s="93"/>
      <c r="L982" s="93"/>
      <c r="M982" s="93"/>
      <c r="N982" s="93"/>
    </row>
    <row r="983" spans="1:14" ht="14.25" customHeight="1">
      <c r="A983" s="2"/>
      <c r="B983" s="93"/>
      <c r="C983" s="93"/>
      <c r="D983" s="93"/>
      <c r="E983" s="93"/>
      <c r="F983" s="93"/>
      <c r="G983" s="93"/>
      <c r="H983" s="93"/>
      <c r="I983" s="93"/>
      <c r="J983" s="93"/>
      <c r="K983" s="93"/>
      <c r="L983" s="93"/>
      <c r="M983" s="93"/>
      <c r="N983" s="93"/>
    </row>
    <row r="984" spans="1:14" ht="14.25" customHeight="1">
      <c r="A984" s="2"/>
      <c r="B984" s="93"/>
      <c r="C984" s="93"/>
      <c r="D984" s="93"/>
      <c r="E984" s="93"/>
      <c r="F984" s="93"/>
      <c r="G984" s="93"/>
      <c r="H984" s="93"/>
      <c r="I984" s="93"/>
      <c r="J984" s="93"/>
      <c r="K984" s="93"/>
      <c r="L984" s="93"/>
      <c r="M984" s="93"/>
      <c r="N984" s="93"/>
    </row>
    <row r="985" spans="1:14" ht="14.25" customHeight="1">
      <c r="A985" s="2"/>
      <c r="B985" s="93"/>
      <c r="C985" s="93"/>
      <c r="D985" s="93"/>
      <c r="E985" s="93"/>
      <c r="F985" s="93"/>
      <c r="G985" s="93"/>
      <c r="H985" s="93"/>
      <c r="I985" s="93"/>
      <c r="J985" s="93"/>
      <c r="K985" s="93"/>
      <c r="L985" s="93"/>
      <c r="M985" s="93"/>
      <c r="N985" s="93"/>
    </row>
    <row r="986" spans="1:14" ht="14.25" customHeight="1">
      <c r="A986" s="2"/>
      <c r="B986" s="93"/>
      <c r="C986" s="93"/>
      <c r="D986" s="93"/>
      <c r="E986" s="93"/>
      <c r="F986" s="93"/>
      <c r="G986" s="93"/>
      <c r="H986" s="93"/>
      <c r="I986" s="93"/>
      <c r="J986" s="93"/>
      <c r="K986" s="93"/>
      <c r="L986" s="93"/>
      <c r="M986" s="93"/>
      <c r="N986" s="93"/>
    </row>
    <row r="987" spans="1:14" ht="14.25" customHeight="1">
      <c r="A987" s="2"/>
      <c r="B987" s="93"/>
      <c r="C987" s="93"/>
      <c r="D987" s="93"/>
      <c r="E987" s="93"/>
      <c r="F987" s="93"/>
      <c r="G987" s="93"/>
      <c r="H987" s="93"/>
      <c r="I987" s="93"/>
      <c r="J987" s="93"/>
      <c r="K987" s="93"/>
      <c r="L987" s="93"/>
      <c r="M987" s="93"/>
      <c r="N987" s="93"/>
    </row>
    <row r="988" spans="1:14" ht="14.25" customHeight="1">
      <c r="A988" s="2"/>
      <c r="B988" s="93"/>
      <c r="C988" s="93"/>
      <c r="D988" s="93"/>
      <c r="E988" s="93"/>
      <c r="F988" s="93"/>
      <c r="G988" s="93"/>
      <c r="H988" s="93"/>
      <c r="I988" s="93"/>
      <c r="J988" s="93"/>
      <c r="K988" s="93"/>
      <c r="L988" s="93"/>
      <c r="M988" s="93"/>
      <c r="N988" s="93"/>
    </row>
    <row r="989" spans="1:14" ht="14.25" customHeight="1">
      <c r="A989" s="2"/>
      <c r="B989" s="93"/>
      <c r="C989" s="93"/>
      <c r="D989" s="93"/>
      <c r="E989" s="93"/>
      <c r="F989" s="93"/>
      <c r="G989" s="93"/>
      <c r="H989" s="93"/>
      <c r="I989" s="93"/>
      <c r="J989" s="93"/>
      <c r="K989" s="93"/>
      <c r="L989" s="93"/>
      <c r="M989" s="93"/>
      <c r="N989" s="93"/>
    </row>
    <row r="990" spans="1:14" ht="14.25" customHeight="1">
      <c r="A990" s="2"/>
      <c r="B990" s="93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</row>
    <row r="991" spans="1:14" ht="14.25" customHeight="1">
      <c r="A991" s="2"/>
      <c r="B991" s="93"/>
      <c r="C991" s="93"/>
      <c r="D991" s="93"/>
      <c r="E991" s="93"/>
      <c r="F991" s="93"/>
      <c r="G991" s="93"/>
      <c r="H991" s="93"/>
      <c r="I991" s="93"/>
      <c r="J991" s="93"/>
      <c r="K991" s="93"/>
      <c r="L991" s="93"/>
      <c r="M991" s="93"/>
      <c r="N991" s="93"/>
    </row>
    <row r="992" spans="1:14" ht="14.25" customHeight="1">
      <c r="A992" s="2"/>
      <c r="B992" s="93"/>
      <c r="C992" s="93"/>
      <c r="D992" s="93"/>
      <c r="E992" s="93"/>
      <c r="F992" s="93"/>
      <c r="G992" s="93"/>
      <c r="H992" s="93"/>
      <c r="I992" s="93"/>
      <c r="J992" s="93"/>
      <c r="K992" s="93"/>
      <c r="L992" s="93"/>
      <c r="M992" s="93"/>
      <c r="N992" s="93"/>
    </row>
    <row r="993" spans="1:14" ht="14.25" customHeight="1">
      <c r="A993" s="2"/>
      <c r="B993" s="93"/>
      <c r="C993" s="93"/>
      <c r="D993" s="93"/>
      <c r="E993" s="93"/>
      <c r="F993" s="93"/>
      <c r="G993" s="93"/>
      <c r="H993" s="93"/>
      <c r="I993" s="93"/>
      <c r="J993" s="93"/>
      <c r="K993" s="93"/>
      <c r="L993" s="93"/>
      <c r="M993" s="93"/>
      <c r="N993" s="93"/>
    </row>
    <row r="994" spans="1:14" ht="14.25" customHeight="1">
      <c r="A994" s="2"/>
      <c r="B994" s="93"/>
      <c r="C994" s="93"/>
      <c r="D994" s="93"/>
      <c r="E994" s="93"/>
      <c r="F994" s="93"/>
      <c r="G994" s="93"/>
      <c r="H994" s="93"/>
      <c r="I994" s="93"/>
      <c r="J994" s="93"/>
      <c r="K994" s="93"/>
      <c r="L994" s="93"/>
      <c r="M994" s="93"/>
      <c r="N994" s="93"/>
    </row>
    <row r="995" spans="1:14" ht="14.25" customHeight="1">
      <c r="A995" s="2"/>
      <c r="B995" s="93"/>
      <c r="C995" s="93"/>
      <c r="D995" s="93"/>
      <c r="E995" s="93"/>
      <c r="F995" s="93"/>
      <c r="G995" s="93"/>
      <c r="H995" s="93"/>
      <c r="I995" s="93"/>
      <c r="J995" s="93"/>
      <c r="K995" s="93"/>
      <c r="L995" s="93"/>
      <c r="M995" s="93"/>
      <c r="N995" s="93"/>
    </row>
    <row r="996" spans="1:14" ht="14.25" customHeight="1">
      <c r="A996" s="2"/>
      <c r="B996" s="93"/>
      <c r="C996" s="93"/>
      <c r="D996" s="93"/>
      <c r="E996" s="93"/>
      <c r="F996" s="93"/>
      <c r="G996" s="93"/>
      <c r="H996" s="93"/>
      <c r="I996" s="93"/>
      <c r="J996" s="93"/>
      <c r="K996" s="93"/>
      <c r="L996" s="93"/>
      <c r="M996" s="93"/>
      <c r="N996" s="93"/>
    </row>
    <row r="997" spans="1:14" ht="14.25" customHeight="1">
      <c r="A997" s="2"/>
      <c r="B997" s="93"/>
      <c r="C997" s="93"/>
      <c r="D997" s="93"/>
      <c r="E997" s="93"/>
      <c r="F997" s="93"/>
      <c r="G997" s="93"/>
      <c r="H997" s="93"/>
      <c r="I997" s="93"/>
      <c r="J997" s="93"/>
      <c r="K997" s="93"/>
      <c r="L997" s="93"/>
      <c r="M997" s="93"/>
      <c r="N997" s="93"/>
    </row>
    <row r="998" spans="1:14" ht="14.25" customHeight="1">
      <c r="A998" s="2"/>
      <c r="B998" s="93"/>
      <c r="C998" s="93"/>
      <c r="D998" s="93"/>
      <c r="E998" s="93"/>
      <c r="F998" s="93"/>
      <c r="G998" s="93"/>
      <c r="H998" s="93"/>
      <c r="I998" s="93"/>
      <c r="J998" s="93"/>
      <c r="K998" s="93"/>
      <c r="L998" s="93"/>
      <c r="M998" s="93"/>
      <c r="N998" s="93"/>
    </row>
    <row r="999" spans="1:14" ht="14.25" customHeight="1">
      <c r="A999" s="2"/>
      <c r="B999" s="93"/>
      <c r="C999" s="93"/>
      <c r="D999" s="93"/>
      <c r="E999" s="93"/>
      <c r="F999" s="93"/>
      <c r="G999" s="93"/>
      <c r="H999" s="93"/>
      <c r="I999" s="93"/>
      <c r="J999" s="93"/>
      <c r="K999" s="93"/>
      <c r="L999" s="93"/>
      <c r="M999" s="93"/>
      <c r="N999" s="93"/>
    </row>
    <row r="1000" spans="1:14" ht="14.25" customHeight="1">
      <c r="A1000" s="2"/>
      <c r="B1000" s="93"/>
      <c r="C1000" s="93"/>
      <c r="D1000" s="93"/>
      <c r="E1000" s="93"/>
      <c r="F1000" s="93"/>
      <c r="G1000" s="93"/>
      <c r="H1000" s="93"/>
      <c r="I1000" s="93"/>
      <c r="J1000" s="93"/>
      <c r="K1000" s="93"/>
      <c r="L1000" s="93"/>
      <c r="M1000" s="93"/>
      <c r="N1000" s="93"/>
    </row>
    <row r="1001" spans="1:14" ht="14.25" customHeight="1">
      <c r="A1001" s="2"/>
      <c r="B1001" s="93"/>
      <c r="C1001" s="93"/>
      <c r="D1001" s="93"/>
      <c r="E1001" s="93"/>
      <c r="F1001" s="93"/>
      <c r="G1001" s="93"/>
      <c r="H1001" s="93"/>
      <c r="I1001" s="93"/>
      <c r="J1001" s="93"/>
      <c r="K1001" s="93"/>
      <c r="L1001" s="93"/>
      <c r="M1001" s="93"/>
      <c r="N1001" s="93"/>
    </row>
    <row r="1002" spans="1:14" ht="14.25" customHeight="1">
      <c r="A1002" s="2"/>
      <c r="B1002" s="93"/>
      <c r="C1002" s="93"/>
      <c r="D1002" s="93"/>
      <c r="E1002" s="93"/>
      <c r="F1002" s="93"/>
      <c r="G1002" s="93"/>
      <c r="H1002" s="93"/>
      <c r="I1002" s="93"/>
      <c r="J1002" s="93"/>
      <c r="K1002" s="93"/>
      <c r="L1002" s="93"/>
      <c r="M1002" s="93"/>
      <c r="N1002" s="93"/>
    </row>
    <row r="1003" spans="1:14" ht="14.25" customHeight="1">
      <c r="A1003" s="2"/>
      <c r="B1003" s="93"/>
      <c r="C1003" s="93"/>
      <c r="D1003" s="93"/>
      <c r="E1003" s="93"/>
      <c r="F1003" s="93"/>
      <c r="G1003" s="93"/>
      <c r="H1003" s="93"/>
      <c r="I1003" s="93"/>
      <c r="J1003" s="93"/>
      <c r="K1003" s="93"/>
      <c r="L1003" s="93"/>
      <c r="M1003" s="93"/>
      <c r="N1003" s="93"/>
    </row>
    <row r="1004" spans="1:14" ht="14.25" customHeight="1">
      <c r="A1004" s="2"/>
      <c r="B1004" s="93"/>
      <c r="C1004" s="93"/>
      <c r="D1004" s="93"/>
      <c r="E1004" s="93"/>
      <c r="F1004" s="93"/>
      <c r="G1004" s="93"/>
      <c r="H1004" s="93"/>
      <c r="I1004" s="93"/>
      <c r="J1004" s="93"/>
      <c r="K1004" s="93"/>
      <c r="L1004" s="93"/>
      <c r="M1004" s="93"/>
      <c r="N1004" s="93"/>
    </row>
    <row r="1005" spans="1:14" ht="14.25" customHeight="1">
      <c r="A1005" s="2"/>
      <c r="B1005" s="93"/>
      <c r="C1005" s="93"/>
      <c r="D1005" s="93"/>
      <c r="E1005" s="93"/>
      <c r="F1005" s="93"/>
      <c r="G1005" s="93"/>
      <c r="H1005" s="93"/>
      <c r="I1005" s="93"/>
      <c r="J1005" s="93"/>
      <c r="K1005" s="93"/>
      <c r="L1005" s="93"/>
      <c r="M1005" s="93"/>
      <c r="N1005" s="93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2024 E Draft</vt:lpstr>
      <vt:lpstr>E repairs &amp; Maintenance </vt:lpstr>
      <vt:lpstr>E Fundraising</vt:lpstr>
      <vt:lpstr>HighlandBudget</vt:lpstr>
      <vt:lpstr>H ShelterProjects</vt:lpstr>
      <vt:lpstr> H Fundraising</vt:lpstr>
      <vt:lpstr>Combined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howell</dc:creator>
  <cp:lastModifiedBy>Alan Pennington</cp:lastModifiedBy>
  <dcterms:created xsi:type="dcterms:W3CDTF">2021-08-17T23:37:21Z</dcterms:created>
  <dcterms:modified xsi:type="dcterms:W3CDTF">2023-10-18T13:10:05Z</dcterms:modified>
</cp:coreProperties>
</file>